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jomorales\Desktop\"/>
    </mc:Choice>
  </mc:AlternateContent>
  <xr:revisionPtr revIDLastSave="0" documentId="13_ncr:1_{0F502AF7-2680-46BB-A682-ABDCB45A2927}" xr6:coauthVersionLast="41" xr6:coauthVersionMax="41" xr10:uidLastSave="{00000000-0000-0000-0000-000000000000}"/>
  <bookViews>
    <workbookView xWindow="-120" yWindow="-120" windowWidth="29040" windowHeight="15840" xr2:uid="{00000000-000D-0000-FFFF-FFFF00000000}"/>
  </bookViews>
  <sheets>
    <sheet name="Indicadores" sheetId="1" r:id="rId1"/>
  </sheets>
  <definedNames>
    <definedName name="_xlnm._FilterDatabase" localSheetId="0" hidden="1">Indicadores!$A$5:$AE$5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54" i="1" l="1"/>
  <c r="AJ52" i="1"/>
  <c r="AJ23" i="1"/>
  <c r="AH23" i="1"/>
  <c r="AF23" i="1"/>
  <c r="AD23" i="1"/>
  <c r="AJ106" i="1" l="1"/>
  <c r="AD106" i="1"/>
  <c r="X106" i="1"/>
  <c r="R106" i="1"/>
  <c r="AJ104" i="1"/>
  <c r="AD104" i="1"/>
  <c r="X104" i="1"/>
  <c r="R104" i="1"/>
  <c r="AJ102" i="1"/>
  <c r="AD102" i="1"/>
  <c r="X102" i="1"/>
  <c r="R102" i="1"/>
  <c r="AJ100" i="1"/>
  <c r="X100" i="1"/>
  <c r="AJ98" i="1"/>
  <c r="AD98" i="1"/>
  <c r="X98" i="1"/>
  <c r="AJ96" i="1"/>
  <c r="X96" i="1"/>
  <c r="AJ86" i="1"/>
  <c r="AD86" i="1"/>
  <c r="X86" i="1"/>
  <c r="R86" i="1"/>
  <c r="AJ84" i="1"/>
  <c r="AH84" i="1"/>
  <c r="AF84" i="1"/>
  <c r="AD84" i="1"/>
  <c r="AB84" i="1"/>
  <c r="Z84" i="1"/>
  <c r="X84" i="1"/>
  <c r="AJ82" i="1"/>
  <c r="AH82" i="1"/>
  <c r="AF82" i="1"/>
  <c r="AD82" i="1"/>
  <c r="AB82" i="1"/>
  <c r="Z82" i="1"/>
  <c r="X82" i="1"/>
  <c r="AJ80" i="1"/>
  <c r="AH80" i="1"/>
  <c r="AF80" i="1"/>
  <c r="AD80" i="1"/>
  <c r="AB80" i="1"/>
  <c r="Z80" i="1"/>
  <c r="X80" i="1"/>
  <c r="AJ78" i="1"/>
  <c r="AH78" i="1"/>
  <c r="AF78" i="1"/>
  <c r="AD78" i="1"/>
  <c r="AB78" i="1"/>
  <c r="Z78" i="1"/>
  <c r="X78" i="1"/>
  <c r="AJ76" i="1"/>
  <c r="AH76" i="1"/>
  <c r="AF76" i="1"/>
  <c r="AD76" i="1"/>
  <c r="AB76" i="1"/>
  <c r="Z76" i="1"/>
  <c r="X76" i="1"/>
  <c r="V76" i="1"/>
  <c r="T76" i="1"/>
  <c r="R76" i="1"/>
  <c r="P76" i="1"/>
  <c r="N76" i="1"/>
  <c r="AJ74" i="1"/>
  <c r="AH74" i="1"/>
  <c r="AF74" i="1"/>
  <c r="AD74" i="1"/>
  <c r="AB74" i="1"/>
  <c r="Z74" i="1"/>
  <c r="X74" i="1"/>
  <c r="V74" i="1"/>
  <c r="T74" i="1"/>
  <c r="R74" i="1"/>
  <c r="P74" i="1"/>
  <c r="N74" i="1"/>
  <c r="AJ72" i="1"/>
  <c r="AH72" i="1"/>
  <c r="AF72" i="1"/>
  <c r="AD72" i="1"/>
  <c r="AB72" i="1"/>
  <c r="Z72" i="1"/>
  <c r="X72" i="1"/>
  <c r="V72" i="1"/>
  <c r="T72" i="1"/>
  <c r="R72" i="1"/>
  <c r="P72" i="1"/>
  <c r="N72" i="1"/>
  <c r="AJ68" i="1"/>
  <c r="AH68" i="1"/>
  <c r="AF68" i="1"/>
  <c r="AD68" i="1"/>
  <c r="AB68" i="1"/>
  <c r="Z68" i="1"/>
  <c r="X68" i="1"/>
  <c r="V68" i="1"/>
  <c r="T68" i="1"/>
  <c r="R68" i="1"/>
  <c r="P68" i="1"/>
  <c r="N68" i="1"/>
  <c r="AJ60" i="1"/>
  <c r="AH60" i="1"/>
  <c r="AF60" i="1"/>
  <c r="AD60" i="1"/>
  <c r="AB60" i="1"/>
  <c r="Z60" i="1"/>
  <c r="AJ58" i="1"/>
  <c r="AH58" i="1"/>
  <c r="AF58" i="1"/>
  <c r="AD58" i="1"/>
  <c r="AB58" i="1"/>
  <c r="AJ56" i="1"/>
  <c r="AH56" i="1"/>
  <c r="AF56" i="1"/>
  <c r="AD56" i="1"/>
  <c r="AB56" i="1"/>
  <c r="AH54" i="1"/>
  <c r="AF54" i="1"/>
  <c r="AD54" i="1"/>
  <c r="AB54" i="1"/>
  <c r="Z54" i="1"/>
  <c r="AH52" i="1"/>
  <c r="AF52" i="1"/>
  <c r="AD52" i="1"/>
  <c r="AB52" i="1"/>
  <c r="Z52" i="1"/>
  <c r="X52" i="1"/>
  <c r="V52" i="1"/>
  <c r="T52" i="1"/>
  <c r="R52" i="1"/>
  <c r="P52" i="1"/>
  <c r="N52" i="1"/>
  <c r="AJ50" i="1"/>
  <c r="AH50" i="1"/>
  <c r="AF50" i="1"/>
  <c r="AD50" i="1"/>
  <c r="AB50" i="1"/>
  <c r="Z50" i="1"/>
  <c r="X50" i="1"/>
  <c r="V50" i="1"/>
  <c r="T50" i="1"/>
  <c r="R50" i="1"/>
  <c r="P50" i="1"/>
  <c r="N50" i="1"/>
  <c r="AJ48" i="1"/>
  <c r="AH48" i="1"/>
  <c r="AF48" i="1"/>
  <c r="AD48" i="1"/>
  <c r="AB48" i="1"/>
  <c r="Z48" i="1"/>
  <c r="X48" i="1"/>
  <c r="V48" i="1"/>
  <c r="T48" i="1"/>
  <c r="R48" i="1"/>
  <c r="P48" i="1"/>
  <c r="N48" i="1"/>
  <c r="AJ44" i="1"/>
  <c r="AD44" i="1"/>
  <c r="X44" i="1"/>
  <c r="R44" i="1"/>
  <c r="AJ42" i="1"/>
  <c r="AH42" i="1"/>
  <c r="AF42" i="1"/>
  <c r="AD42" i="1"/>
  <c r="AB42" i="1"/>
  <c r="Z42" i="1"/>
  <c r="X42" i="1"/>
  <c r="V42" i="1"/>
  <c r="T42" i="1"/>
  <c r="R42" i="1"/>
  <c r="P42" i="1"/>
  <c r="N42" i="1"/>
  <c r="AJ40" i="1"/>
  <c r="AH40" i="1"/>
  <c r="AF40" i="1"/>
  <c r="AD40" i="1"/>
  <c r="AB40" i="1"/>
  <c r="Z40" i="1"/>
  <c r="X40" i="1"/>
  <c r="V40" i="1"/>
  <c r="T40" i="1"/>
  <c r="R40" i="1"/>
  <c r="P40" i="1"/>
  <c r="N40" i="1"/>
  <c r="AJ38" i="1"/>
  <c r="AH38" i="1"/>
  <c r="AF38" i="1"/>
  <c r="AD38" i="1"/>
  <c r="AB38" i="1"/>
  <c r="Z38" i="1"/>
  <c r="X38" i="1"/>
  <c r="V38" i="1"/>
  <c r="T38" i="1"/>
  <c r="R38" i="1"/>
  <c r="P38" i="1"/>
  <c r="N38" i="1"/>
  <c r="AJ32" i="1"/>
  <c r="AH32" i="1"/>
  <c r="AF32" i="1"/>
  <c r="AD32" i="1"/>
  <c r="AB32" i="1"/>
  <c r="Z32" i="1"/>
  <c r="X32" i="1"/>
  <c r="V32" i="1"/>
  <c r="T32" i="1"/>
  <c r="R32" i="1"/>
  <c r="P32" i="1"/>
  <c r="N32" i="1"/>
  <c r="AJ30" i="1"/>
  <c r="AH30" i="1"/>
  <c r="AF30" i="1"/>
  <c r="AD30" i="1"/>
  <c r="AB30" i="1"/>
  <c r="Z30" i="1"/>
  <c r="X30" i="1"/>
  <c r="V30" i="1"/>
  <c r="T30" i="1"/>
  <c r="R30" i="1"/>
  <c r="P30" i="1"/>
  <c r="N30" i="1"/>
  <c r="AB23" i="1"/>
  <c r="Z23" i="1"/>
  <c r="X23" i="1"/>
  <c r="V23" i="1"/>
  <c r="T23" i="1"/>
  <c r="R23" i="1"/>
  <c r="P23" i="1"/>
  <c r="N23" i="1"/>
  <c r="M25" i="1" s="1"/>
  <c r="AJ21" i="1"/>
  <c r="AF21" i="1"/>
  <c r="AB21" i="1"/>
  <c r="X21" i="1"/>
  <c r="T21" i="1"/>
  <c r="P21" i="1"/>
  <c r="AJ19" i="1"/>
  <c r="AH19" i="1"/>
  <c r="AF19" i="1"/>
  <c r="AD19" i="1"/>
  <c r="AB19" i="1"/>
  <c r="Z19" i="1"/>
  <c r="X19" i="1"/>
  <c r="V19" i="1"/>
  <c r="T19" i="1"/>
  <c r="R19" i="1"/>
  <c r="AJ17" i="1"/>
  <c r="AH17" i="1"/>
  <c r="AF17" i="1"/>
  <c r="AD17" i="1"/>
  <c r="AB17" i="1"/>
  <c r="Z17" i="1"/>
  <c r="X17" i="1"/>
  <c r="T17" i="1"/>
  <c r="R17" i="1"/>
  <c r="P17" i="1"/>
  <c r="N17" i="1"/>
  <c r="AJ15" i="1"/>
  <c r="AH15" i="1"/>
  <c r="AF15" i="1"/>
  <c r="AD15" i="1"/>
  <c r="AB15" i="1"/>
  <c r="Z15" i="1"/>
  <c r="X15" i="1"/>
  <c r="V15" i="1"/>
  <c r="T15" i="1"/>
  <c r="R15" i="1"/>
  <c r="N15" i="1"/>
  <c r="AJ12" i="1"/>
  <c r="AH12" i="1"/>
  <c r="AF12" i="1"/>
  <c r="AD12" i="1"/>
  <c r="AB12" i="1"/>
  <c r="Z12" i="1"/>
  <c r="X12" i="1"/>
  <c r="V12" i="1"/>
  <c r="T12" i="1"/>
  <c r="R12" i="1"/>
  <c r="P12" i="1"/>
  <c r="N12" i="1"/>
  <c r="M14" i="1" s="1"/>
  <c r="O14" i="1" s="1"/>
  <c r="Q14" i="1" s="1"/>
  <c r="AJ10" i="1"/>
  <c r="AH10" i="1"/>
  <c r="AF10" i="1"/>
  <c r="AD10" i="1"/>
  <c r="AB10" i="1"/>
  <c r="Z10" i="1"/>
  <c r="S14" i="1" l="1"/>
  <c r="U14" i="1" s="1"/>
  <c r="W14" i="1" s="1"/>
  <c r="Y14" i="1" s="1"/>
  <c r="AA14" i="1" s="1"/>
  <c r="AC14" i="1" s="1"/>
  <c r="AE14" i="1" s="1"/>
  <c r="AG14" i="1" s="1"/>
  <c r="AI14" i="1" s="1"/>
  <c r="O25" i="1"/>
  <c r="Q25" i="1"/>
  <c r="S25" i="1" s="1"/>
  <c r="U25" i="1" s="1"/>
  <c r="W25" i="1" s="1"/>
  <c r="Y25" i="1" s="1"/>
  <c r="AA25" i="1" s="1"/>
  <c r="AC25" i="1" s="1"/>
  <c r="AE25" i="1" s="1"/>
  <c r="AG25" i="1" s="1"/>
  <c r="AI25" i="1" s="1"/>
</calcChain>
</file>

<file path=xl/sharedStrings.xml><?xml version="1.0" encoding="utf-8"?>
<sst xmlns="http://schemas.openxmlformats.org/spreadsheetml/2006/main" count="555" uniqueCount="260">
  <si>
    <t>INDICADORES 2018</t>
  </si>
  <si>
    <t>#</t>
  </si>
  <si>
    <t>Proceso</t>
  </si>
  <si>
    <t>Objetivo del Proceso</t>
  </si>
  <si>
    <t>Alcance</t>
  </si>
  <si>
    <t>Nombre del Indicador</t>
  </si>
  <si>
    <t>Tipo</t>
  </si>
  <si>
    <t>Fórmula</t>
  </si>
  <si>
    <t>Periodicidad</t>
  </si>
  <si>
    <t>Meta</t>
  </si>
  <si>
    <t>Orientación del Valor</t>
  </si>
  <si>
    <t>Escala de Cumplimiento en SVE</t>
  </si>
  <si>
    <t>ENERO</t>
  </si>
  <si>
    <t>FEBRERO</t>
  </si>
  <si>
    <t>MARZO</t>
  </si>
  <si>
    <t>ABRIL</t>
  </si>
  <si>
    <t>MAYO</t>
  </si>
  <si>
    <t>JUNIO</t>
  </si>
  <si>
    <t>JULIO</t>
  </si>
  <si>
    <t>AGOSTO</t>
  </si>
  <si>
    <t>SEPTIEMBRE</t>
  </si>
  <si>
    <t>OCTUBRE</t>
  </si>
  <si>
    <t>NOVIEMBRE</t>
  </si>
  <si>
    <t>DICIEMBRE</t>
  </si>
  <si>
    <t>Medición de la variable</t>
  </si>
  <si>
    <t>Medición del Indicador</t>
  </si>
  <si>
    <t>Gestión de Comunicaciones</t>
  </si>
  <si>
    <t>Identificar y desarrollar información relevante dirigida a los grupos de valor e interés (FONCEP y FPPB), por medio del diseño y ejecución de estrategias de comunicación internas y externas, a través de los canales oficiales definidos, para posicionar la imagen de la entidad.</t>
  </si>
  <si>
    <t>Inicia con la actualización de la política de comunicaciones, incluye la identificación de información relevante, la administración de los canales oficiales, las metodologías y estrategias de comunicación, la divulgación de información, y finaliza con el plan de mejoramiento en el caso en el que aplique.</t>
  </si>
  <si>
    <t>Cumplimiento en el plan de Comunicaciones</t>
  </si>
  <si>
    <t xml:space="preserve">Eficacia </t>
  </si>
  <si>
    <t>Numerador</t>
  </si>
  <si>
    <t>Cantidad de actividades cumplidas</t>
  </si>
  <si>
    <t>Mensual</t>
  </si>
  <si>
    <t xml:space="preserve">Hacia Arriba </t>
  </si>
  <si>
    <t xml:space="preserve">Escala para planes 0-80-95-100 </t>
  </si>
  <si>
    <t>Denominador</t>
  </si>
  <si>
    <t>Cantidad de actividades programadas</t>
  </si>
  <si>
    <t xml:space="preserve">Efectividad de los Canales de Comunicación	</t>
  </si>
  <si>
    <t>Efectividad</t>
  </si>
  <si>
    <t>Sumatoria</t>
  </si>
  <si>
    <t>Sumatoria (Audiencia DC radio+Reporte de visitas página WEB+Reporte de visitas Intranet+Cantidad de correos electrónicos enviados internos+Cantidad de correos electrónicos enviados externos pensionados+Cantidad de correos electrónicos enviados externos cesantías entidades+Cantidad de visitas de la página de facebook+Cantidad de visitas de la página de twitter+Cantidad de correos de la base pensionados+Cantidad de visitantes que visualizan los contenidos publicados en las pantallas FRONT)</t>
  </si>
  <si>
    <t>Sin meta establecida</t>
  </si>
  <si>
    <t xml:space="preserve">Sin Orientación </t>
  </si>
  <si>
    <t>Sin Escala</t>
  </si>
  <si>
    <t>Servicio al Ciudadano</t>
  </si>
  <si>
    <t>Diseñar y gestionar estrategias de servicio dirigidas a los grupos de valor (FONCEP Y FPPB) y la ciudadanía, en el marco del portafolio de trámites y servicios, para propiciar las experiencias positivas con el FONCEP.</t>
  </si>
  <si>
    <t xml:space="preserve">Inicia con la revisión y actualización de la caracterización de los grupos de valor e interés, contempla el plan de participación ciudadana, estretégias de servicio, portafolio de trámites y servicios, atender las solicitudes (PQRSD), medir las interacciones con los ciudadanos, mantener la información de contacto del grupo de valor actualizada y finaliza con el plan de mejoramiento del proceso, en los casos en los que aplique. </t>
  </si>
  <si>
    <t>NPS</t>
  </si>
  <si>
    <t>62%
(Variable Sep)</t>
  </si>
  <si>
    <t xml:space="preserve">Efectividad Canales de Comunicación </t>
  </si>
  <si>
    <t>Total de respuestas</t>
  </si>
  <si>
    <t>Oportunidad de Respuesta a PQRSD</t>
  </si>
  <si>
    <t>Eficiencia</t>
  </si>
  <si>
    <t>Cantidad de respuestas a PQRSD oportunas al corte del periodo</t>
  </si>
  <si>
    <t>Total de PQRSD recibidas al corte del periodo</t>
  </si>
  <si>
    <t>Gestión Contractual</t>
  </si>
  <si>
    <t>Gestionar las necesidades contractuales del FONCEP, siguiendo el plan anual de adquisiciones y dando cumplimiento al ciclo de contratación (i.e. elaboración, perfeccionamiento y liquidación de los contratos) para la adecuada gestión de los procesos, tener los mejores proveedores al menor precio y fomentar la transparencia.</t>
  </si>
  <si>
    <t xml:space="preserve">Inicia con las necesidades de contratación establecidas en el plan anual de adquisiciones, continua con cumplimiento de las etapas preparatorias y contractuales de acuerdo con cada modalidad de contratación y finaliza con la liquidación de los contratos o la expedición del correspondiente acto administrativo. </t>
  </si>
  <si>
    <t>Efectividad en la liquidación de contratos</t>
  </si>
  <si>
    <t>Número de contratos Liquidados en el mes evaluado</t>
  </si>
  <si>
    <t>Total de contratos establecidos para liquidar en el mes evaluado</t>
  </si>
  <si>
    <t>Efectividad en la publicación en SECOP II de procesos de contratacion adelantados</t>
  </si>
  <si>
    <t>Número de procesos de contratación publicados en SECOP II en el mes evaluado</t>
  </si>
  <si>
    <t>N/A</t>
  </si>
  <si>
    <t>Total de procesos de contratación suscritos en el mes evaluado</t>
  </si>
  <si>
    <t>Defensa Judicial</t>
  </si>
  <si>
    <t>Ejercer de manera apropiada y oportuna la defensa de los intereses de FONCEP y el FPPB, mediante una contestación oportuna de los actos jurídicos, y el ejercicio de la representación judicial y extrajudicial, buscando obtener fallos favorables o los menores costos jurídicos.</t>
  </si>
  <si>
    <t>Inicia con el traslado de la demanda o la notificación de autos admisorios, tutelas, desacatos, sanciones, solicitudes de conciliación judiciales o extrajudiciales y termina con la notificación del fallo definitivo por parte de la autoridad judicial y en caso de que FONCEP o FPPBB  sea obligado a cumplir sentencia, dicho cumplimiento se haga efectivo con obligación de  pago.</t>
  </si>
  <si>
    <t>Efectividad en la contestación oportuna de demandas</t>
  </si>
  <si>
    <t>Número de demandas contestadas dentro de términos de ley</t>
  </si>
  <si>
    <t>Número de demandas Notificadas a contestar en el periodo de medición</t>
  </si>
  <si>
    <t>Efectividad en la Defensa Judicial (demandas)</t>
  </si>
  <si>
    <t>(Fallos en 2 instancia a favor de la entidad emitidos en el mes+Fallos única instancia a favor de la entidad emitidos en el mes)</t>
  </si>
  <si>
    <t>Bimestral</t>
  </si>
  <si>
    <t>(Fallos en 2 instancia emitidos en el mes+Fallos única instancia emitidos en el mes)</t>
  </si>
  <si>
    <t>Gestión de Reconocimiento y Pago</t>
  </si>
  <si>
    <t>Reconocer, ordenar el giro, registrar y verificar los pago de las obligaciones pensionales del FPPB (i.e. pensiones, bonos, cuotas partes por pagar y otros) de manera efectiva y oportuna, con el fin de contribuir en el pago de las mesadas pensionales de los exfuncionarios del Distrito.</t>
  </si>
  <si>
    <t>Inicia con la recepción de la solicitud de Reconocimiento (i.e. pensión, bono y cuota parte), incluye la ordenación del giro de las obligaciones (i.e. nómina de pensionados, bonos y cuotas partes) y los recobros por mayores valores pagados, y finaliza con la verificación del pago y su registro (i.e. todos los sistemas: Contabilidad, SISLA, PASIVOCOL) de todas las obligaciones pensionales. Incluye pagos y compensación de tesorería y por FONPET. Verificar soportes con las entidades. Incluye el pago por cálculo actuarial.  Asi mismo, emitir concepto tecnico y juridico de los temas misionales del FPPB. Mantener la información de contacto del grupo de valor actualizada.</t>
  </si>
  <si>
    <t>OPORTUNIDAD DE RESPUESTA A SOLICITUDES PENSIONALES</t>
  </si>
  <si>
    <t>Porcentaje de solicitudes prestacionales decididas en los terminos estretagicos internos</t>
  </si>
  <si>
    <t xml:space="preserve">Total de solicitudes decididas en la Gerencia de Pensiones </t>
  </si>
  <si>
    <t xml:space="preserve">INCONSISTENCIAS EN EL PAGO DE OBLIGACIONES PENSIONALES	</t>
  </si>
  <si>
    <t xml:space="preserve">Marcación de la cuenta+Errores del sistema+Rechazos por cuentas erradas+Que no coincida el tipo de cuenta+ Inconsistencias de Gestión Financiera </t>
  </si>
  <si>
    <t xml:space="preserve">Punto Medio </t>
  </si>
  <si>
    <t>PAGO DE OBLIGACIONES PENSIONALES A DESTIEMPO</t>
  </si>
  <si>
    <t>Punto Medio</t>
  </si>
  <si>
    <t>Gestión de Servicios TI</t>
  </si>
  <si>
    <t>Proveer soluciones de tecnologías de la información adecuadas (i.e. en precio, calidad y capacidad), seguras y cumpliendo con los atributos de calidad de la información, que apoyen a la entidad al logro de sus objetivos generando valor en sus procesos.</t>
  </si>
  <si>
    <t>Inicia con el Plan Estratégico de TI (PETIC), políticas, planes, procedimientos y catálogo de servicios, para desarrollar y mantener la arquitectura de infraestructura tecnológica y de sistemas de información, servicios de conectividad, servicios de administración y operación, soporte técnico , integración funcional con los procesos (El soporte funcional de las soluciones informáticas debe ser coordinado por los lideres de los procesos o supervisores) y mesa de ayuda incluyendo dentro de sus actividades la gestión integral de los Riesgos de Seguridad de la Información y finaliza con el seguimiento, medición, monitoreo y mejora continua de la prestación del servicio.</t>
  </si>
  <si>
    <t>Atención oportuna de requerimientos mesa de ayuda</t>
  </si>
  <si>
    <t>Total número de incidencias resueltas a tiempo</t>
  </si>
  <si>
    <t xml:space="preserve">Escala para indicadores 0-70-85-100 </t>
  </si>
  <si>
    <t>Total de número de incidencias registradas *100</t>
  </si>
  <si>
    <t>Atención oportuna de mantenimiento a los aplicativos</t>
  </si>
  <si>
    <t>Total número de requerimientos atendidos en tiempo</t>
  </si>
  <si>
    <t>Total de número de requerimientos registrados *100</t>
  </si>
  <si>
    <t>Disponibilidad de la infraestructura Tecnológica</t>
  </si>
  <si>
    <t xml:space="preserve">Número de horas disponible la infraestructura </t>
  </si>
  <si>
    <t>Número de horas periodo *100</t>
  </si>
  <si>
    <t>Cumplimiento del PETI</t>
  </si>
  <si>
    <t>Puntos alcanzados dentro del periodo en la iniciativa de Gestión de Servicios Tecnologicos (PETI)</t>
  </si>
  <si>
    <t xml:space="preserve">Trimestral </t>
  </si>
  <si>
    <t>Puntos planificados en el periodo en la iniciativa de Gestión de Servicios Tecnologicos (PETI)</t>
  </si>
  <si>
    <t xml:space="preserve">Gestion del Talento Humano </t>
  </si>
  <si>
    <t>Atraer, seleccionar y retener el mejor talento posible que satisfaga las competencias requeridas por el FONCEP; impulsando un óptimo ambiente laboral seguro, que promueva ambientes de participación y de crecimiento, servidores capacitados, felices y comprometidos para el cumplimiento de las metas definidas; en ámbitos de legalidad e integridad.</t>
  </si>
  <si>
    <t xml:space="preserve">Cubre la identificación de vacantes teniendo en cuenta las necesidades de vinculación del personal; el desarrollo del plan estratégico del talento humano que incluye los planes de bienestar e incentivos, capacitación, seguridad y salud en el trabajo, liderazgo entre otros; que promuevan óptimas condiciones laborales dentro de la entidad, y finaliza con el retiro del personal. </t>
  </si>
  <si>
    <t>Cumplimiento Programa Capacitación</t>
  </si>
  <si>
    <t>Actividades de Capacitación Ejecutadas</t>
  </si>
  <si>
    <t>Actividades de Capacitación Programadas</t>
  </si>
  <si>
    <t>Cumplimiento Programa Seguridad y Salud en el Trabajo</t>
  </si>
  <si>
    <t>Actividades de SST ejecutadas</t>
  </si>
  <si>
    <t>Actividades de SST programadas</t>
  </si>
  <si>
    <t>Cumplimiento Programa Bienestar e incentivos</t>
  </si>
  <si>
    <t>Actividades de Bienestar e incentivos ejecutadas</t>
  </si>
  <si>
    <t>Actividades de Bienestar e incentivos programadas</t>
  </si>
  <si>
    <t xml:space="preserve">Porcentaje de retención de Personal con Alto Desempeño	</t>
  </si>
  <si>
    <t>Sumatoria de Personas clasificadas como personal con Alto Desempeño Desvinculadas dentro del periodo</t>
  </si>
  <si>
    <t>Sumatoria de Personas clasificadas como personal con Alto Desempeño</t>
  </si>
  <si>
    <t>Desempeño del Personal</t>
  </si>
  <si>
    <t>Sumatoria Funci. evaluados que obtuvierón calificación Sobresaliente-Destacado o Satisfactorio en la evaluación de desempeño</t>
  </si>
  <si>
    <t>Anual</t>
  </si>
  <si>
    <t xml:space="preserve"> Sumatoria Funcionarios que presentarón la evaluación de desempeño </t>
  </si>
  <si>
    <t>Gestión financiera</t>
  </si>
  <si>
    <t>Administrar los recursos económicos de los presupuestos que son responsabilidad del FONCEP y del FPPB, mediante la planeación, programación, ejecución y registro de las operaciones, con el fin de garantizar la oportunidad en los pagos y registros contables, y la presentación de estados financieros e informes presupuestales razonables.</t>
  </si>
  <si>
    <t>Inicia con la correcta apertura de cuentas bancarias y la programación del presupuesto y del Plan Anual de Caja (PAC); previa armonización presupuestal (en caso de encontrarse en cambio de administración); sigue con la revisión de los movimientos bancarios, de patrimonios autónomos con su seguimiento y control; el trámite de los pagos; continua la recepción de los registros contables suministrados por las áreas fuente, hasta la ejecución presupuestal y la generación de estados financieros y demás reportes.</t>
  </si>
  <si>
    <t>EJECUCION PRESUPUESTAL - Unidad Ejecutora 01</t>
  </si>
  <si>
    <t>Recursos Apropiados - Unidad Ejecutora 01</t>
  </si>
  <si>
    <t>60%
Variable (Ago)</t>
  </si>
  <si>
    <t>Recursos Ejecutados - Unidad Ejecutora 01</t>
  </si>
  <si>
    <t>EJECUCION PRESUPUESTAL - Unidad Ejecutora 02</t>
  </si>
  <si>
    <t>Recursos Apropiados - Unidad Ejecutora 02</t>
  </si>
  <si>
    <t>Variable</t>
  </si>
  <si>
    <t xml:space="preserve">Escala para mejoras o In Prio Alta 0-85-95-100 </t>
  </si>
  <si>
    <t>Recursos Ejecutados - Unidad Ejecutora 02</t>
  </si>
  <si>
    <t>Gestión de Saldos Contables  (Unidad Ejecutora 2)</t>
  </si>
  <si>
    <t>Saldo al cierre de cuentas auxiliares razonables Unidad Ejecutora 2</t>
  </si>
  <si>
    <t xml:space="preserve">Hacia Abajo </t>
  </si>
  <si>
    <t>Saldo total al cierre de cuentas auxiliares Unidad Ejecutora 2</t>
  </si>
  <si>
    <t>Gestión de Saldos Contables 
(Unidad Ejecutora 1)</t>
  </si>
  <si>
    <t>Saldo al cierre de cuentas auxiliares razonables Unidad Ejecutora 1</t>
  </si>
  <si>
    <t>Saldo total al cierre de cuentas auxiliares Unidad Ejecutora 1</t>
  </si>
  <si>
    <t xml:space="preserve">Oportunidad en el tramite de pagos UE 01	</t>
  </si>
  <si>
    <t>Nùmero de pagos ejecutados menor a 10 días hábiles UE1</t>
  </si>
  <si>
    <t>Número Total de pagos realizados de la UE01</t>
  </si>
  <si>
    <t>Oportunidad en el tramite de pagos UE 02</t>
  </si>
  <si>
    <t>N de pagos ejecutados menor a 10 días habiles de la UE02</t>
  </si>
  <si>
    <t>N de pagos realizados de la UE02</t>
  </si>
  <si>
    <t>Gestión de Cobro de Cuotas Partes</t>
  </si>
  <si>
    <t xml:space="preserve">Cobrar, recaudar, imputar y registrar las cuotas partes pensionales por cobrar a las que tiene derecho el FPPB en las diferentes instancias de cobro evitando el riesgo de prescripción, con el fin de contribuir en la financiación de las obligaciones  pensionales. </t>
  </si>
  <si>
    <t>Inicia con la recepción de la resolución, inclusión y pago de la nómina de pensionados con cuota parte pensional por cobrar a favor del FPPB, continúa con la gestión de cobro prejurídico, la actualización del universo de cuotas partes por cobrar y finaliza con el correcto registro en los sistemas (i.e. SISLA, Contabilidad, PASIVOCOL) de la imputación del pago de las cuotas partes recaudadas. Incluye el cobro y la compensación por recursos FONPET, el pago por cálculo actuarial, emitir concepto tecnico y juridico de los temas misionales del FPPB. Mantener la información de contacto del grupo de valor actualizada.</t>
  </si>
  <si>
    <t xml:space="preserve">GESTIÓN COBRO CUOTAS PARTES ACTIVAS	</t>
  </si>
  <si>
    <t>Número de cuotas partes por periodo cobrado</t>
  </si>
  <si>
    <t>Total de cuotas partes por periodo en estado activo</t>
  </si>
  <si>
    <t xml:space="preserve">EFECTIVIDAD EN LA DEPURACIÓN DE SALDOS DE CUOTAS PARTES PENSIONALES	</t>
  </si>
  <si>
    <t xml:space="preserve">Fórmula actual: (Valores depurados de cuotas partes por cobrar / Saldo a depurar cuotas partes por cobrar corte Dic. 2015) * 50% + (Valores depurados de cuotas partes por pagar / Saldo a depurar cuotas partes por pagar corte Dic. 2015) *50% + (valores de cuotas partes imputadas / Saldo a depurar cuotas partes imputadas corte Dic. 2015) * 0% + (valores normalizados de cuotas partes / Saldo a depurar cuotas partes normalizadas corte Dic. 2015) * 0% </t>
  </si>
  <si>
    <t xml:space="preserve">CUOTAS PARTES PRESCRITAS	</t>
  </si>
  <si>
    <t>GESTIÓN COBRO CUOTAS PARTES</t>
  </si>
  <si>
    <t xml:space="preserve">  Escala para planes 0-80-95-100  </t>
  </si>
  <si>
    <t>Administración de Cesantías</t>
  </si>
  <si>
    <t>Gestionar las autorizaciones que cumplen con los requisitos para el trámite de pago de las cesantías de servidores públicos distritales con régimen de retroactividad, con el fin de garantizar su respuesta en los tiempos establecidos por la entidad y el correcto registro de las operaciones y las reservas en las entidades.</t>
  </si>
  <si>
    <t xml:space="preserve">Inicia con la recepción del formato con todos los requisitos de autorización del pago de cesantías, incluye el análisis, la documentación y la confirmación del trámite, se emite la comunicación de pago y es radicada en tesorería, incluye brindar información de la cobertura de las entidades para gestión por parte de ellas y finaliza con el pago oportuno de las cesantías al destinatario. </t>
  </si>
  <si>
    <t>Tiempo promedio de respuesta al tramite de pago de cesantías</t>
  </si>
  <si>
    <t>Sumatoria Tiempos totales de los pagos de cesantias radicadas y aprobadas</t>
  </si>
  <si>
    <t>Sumatoria de Solicitudes Radicadas y aprobadas para pago de Cesantias</t>
  </si>
  <si>
    <t>Efectividad en el pago de Cesantías pagas en un tiempo mayor de 18 horas habiles</t>
  </si>
  <si>
    <t>Número de cesantías pagas en un tiempo mayor a 18 Horas Habiles</t>
  </si>
  <si>
    <t>Gestión de Cobro Cartera Hipotecaria</t>
  </si>
  <si>
    <t>Gestionar, cobrar, recaudar y registrar la cartera hipotecaria del FAVIDI.</t>
  </si>
  <si>
    <t>Comienza con el listado de adjudicatarios de credito de vivienda, continua con el cobro prejuridico, acuerdos de pago, proceso civil ,  medidas cautelares, terminando con el recaudo efectivo y/o terminación de la obligación, emisión del paz y salvo y levantamiento de hipoteca, incluye mantener la información de contacto del grupo de valor actualizada.</t>
  </si>
  <si>
    <t>PORCENTAJE DE CARTERA FAVIDI SANEADA</t>
  </si>
  <si>
    <t>(Total créditos cancelados en el período/378)*100</t>
  </si>
  <si>
    <t>Gestión Documental</t>
  </si>
  <si>
    <t xml:space="preserve">Administrar el Sistema de Gestión Documental en el FONCEP (incluye documentos del FPPB), garantizando el acceso y la preservación de la documentación, con el fin de dar cumplimiento a los fines legales e institucionales y facilitar la toma de desiciones. </t>
  </si>
  <si>
    <t>Incluye la producción, recepción, distribucion, trámite, organización, consulta, conservacion y disposicion final de los documentos, la aplicación de las herramientas archivísticas y la gestión de los documentos en sus distintos ciclos vitales.</t>
  </si>
  <si>
    <t>Efectividad en la atención a solicitudes de Gestión documental</t>
  </si>
  <si>
    <t>Sumatoria de requerimientos atendidos en el mes evaluado</t>
  </si>
  <si>
    <t>Sumatoria de Total de Requerimientos recibidos en el mes evaluado</t>
  </si>
  <si>
    <t>Gestión de Funcionamiento y Operación</t>
  </si>
  <si>
    <t>Proveer soluciones administrativas adecuadas (i.e. en precio, calidad y capacidad) a FONCEP, gestionar efectivamente los requerimientos administrativos no tecnológicos, y garantizar la adecuada administración de los bienes y servicios, que apoyen a la entidad en el logro de sus objetivos.</t>
  </si>
  <si>
    <t xml:space="preserve">Inicia con la recepción y consolidación de las necesidades de las distintas dependencias, la gestión de los bienes y/o servicios requeridos para la operación e incluye el registro, entrega, control, aseguramiento, mantenimiento y disposicion final de los mismos. </t>
  </si>
  <si>
    <t>Solicitudes de clientes internos y externos de Funcionamiento y Operación atendidas durante el periodo</t>
  </si>
  <si>
    <t>Sumatoria de Servicios atendidos en funcionamiento y operación dentro del mes de medición</t>
  </si>
  <si>
    <t>Total servicios solicitados en el mes de medición</t>
  </si>
  <si>
    <t>Planeación Financiera Misional</t>
  </si>
  <si>
    <t>Realizar la modelación financiera de los recursos pensionales del FPPB y de cesantías a cargo de FONCEP para proponer estrategias hacendarias a la SDH con el propósito de optimizar la utilización de los recursos que contribuyan al marco fiscal de mediano plazo del Distrito.</t>
  </si>
  <si>
    <t>Inicia con la consolidación y validación de la información necesaria para la actualización de los modelos financieros de mediano plazo de pensiones y cesantías, continua con el análisis de escenarios para la definición de lineamientos de planeación financiera, incluyendo los de inversión y operación, con el fin de determinar los niveles de reservas suficientes, y finaliza con la implementación y seguimiento de las estrategias internas definidas y las recomendaciones a la SDH para la política pública de mediano plazo.</t>
  </si>
  <si>
    <t xml:space="preserve">Nivel de cobertura del pasivo de cesantias administradas por FONCEP	</t>
  </si>
  <si>
    <t>Valor del Calculo Pasivo Cesantias</t>
  </si>
  <si>
    <t>Valor Portafolio Cesantias</t>
  </si>
  <si>
    <t>Rentabilidad 12 Meses Portafolio de Cesantias</t>
  </si>
  <si>
    <t>Rentabilidad TIR 12 Meses Portafolio de Cesantias</t>
  </si>
  <si>
    <t>IPC</t>
  </si>
  <si>
    <t xml:space="preserve">Rentabilidad 12 Meses FPPB	</t>
  </si>
  <si>
    <t>Rentabilidad 12 meses-Reporte del portafolio FPPB</t>
  </si>
  <si>
    <t>DTF</t>
  </si>
  <si>
    <t>Nivel de Cobertura del Pasivo Pensional</t>
  </si>
  <si>
    <t>Valor Calculo Actuarial Proposito General</t>
  </si>
  <si>
    <t>Valor Reserva Actuarial Proposito General</t>
  </si>
  <si>
    <t>Planeación Estratégica</t>
  </si>
  <si>
    <t>Definir y formular la plataforma estratégica, el proyecto de inversión, las iniciativas estratégicas y el Plan de Acción Institucional del FONCEP, basados en los lineamientos del MIPG y realizar los respectivos seguimientos para sus cumplimientos, con el fin de contribuir al Plan de Desarrollo Distrital vigente.</t>
  </si>
  <si>
    <t>Inicia con la formulación de la plataforma estratégica cuatrienal y el Plan de Acción Institucional anual. Incluye la definición del proyecto de inversión y priorización de iniciativas, y la definición de los indicadores de impacto, tanto de planes como de iniciativas. Finaliza con el seguimiento y control de la estrategia mediante el tablero de indicadores estratégicos. Incluye la gestión de riesgos transitorios de planes, proyectos o iniciativas y de corrupción de la entidad, y el monitoreo a la gestion integral de riesgos que impactan la estrategia.</t>
  </si>
  <si>
    <t xml:space="preserve">Presupuesto de Inversión Ejecutado vigencia actual	</t>
  </si>
  <si>
    <t xml:space="preserve">sum(PI_presupuesto_ejecutado_Acumulado_M1, PI_presupuesto_ejecutado_Acumulado_M2, PI_presupuesto_ejecutado_Acumulado_M3, PI_presupuesto_ejecutado_Acumulado_M4, PI_presupuesto_ejecutado_Acumulado_M5, PI_presupuesto_ejecutado_Acumulado_M6, PI_presupuesto_ejecutado_Acumulado_M7, PI_presupuesto_ejecutado_Acumulado_M8, PI_presupuesto_ejecutado_Acumulado_M9) </t>
  </si>
  <si>
    <t>$ 4,158,060,420
Variable (Ago)</t>
  </si>
  <si>
    <t xml:space="preserve">INCUMPLIMIENTO EN LAS INICIATIVAS	</t>
  </si>
  <si>
    <t>Permite monitorear el número de iniciativas que están incumplimiento ya sea en su plan de trabajo o en los indicadores de impacto permitiendo dar alertas para seguimientos específicos del FONCEP. 
No. De iniciativas incumpliendo en plan de trabajo o indicador de impacto.</t>
  </si>
  <si>
    <t xml:space="preserve">Escala flexible para indicadores 0-60-75-100 </t>
  </si>
  <si>
    <t xml:space="preserve">Cumplimiento de la planeación de las iniciativas	</t>
  </si>
  <si>
    <t xml:space="preserve">prom(((efectivityprogressplan("In - Armonización del Sistema de Gestión Documental en el FONCEP") )*100),((efectivityprogressplan("In - Centralizar la información de la Historia Laboral pensional Distrital") )*100),((efectivityprogressplan("In - Diseño e implementación de Modelo de Servicio de FONCEP") )*100),((efectivityprogressplan("In - Fortalecer el modelo de Gestión de Iniciativas") )*100),((efectivityprogressplan("In - Gestión de Cuotas Partes") )*100),((efectivityprogressplan("In - Gestión de Servicios Tecnológicos") )*100),((efectivityprogressplan("In - Implementación MIPG") )*100),((efectivityprogressplan("In - Razonabilidad de los Estados Financieros") )*100),((efectivityprogressplan("In - Razonabilidad del Pasivo Pensional del Distrito") )*100),((efectivityprogressplan("In - Remodelación piso 3 Bloque 2") )*100)) </t>
  </si>
  <si>
    <t>CUMPLIMIENTO DEL PLAN ANTICORRUPCIÓN Y ATENCIÓN AL CIUDADANO</t>
  </si>
  <si>
    <t xml:space="preserve">( sum(PES_Avance_PAAC_C1,PES_Avance_PAAC_C2,PES_Avance_PAAC_C3,PES_Avance_PAAC_C4,PES_Avance_PAAC_C5,PES_Avance_PAAC_C6 ) / (sum(PES_Avance_PAAC_Meta_C1 ,PES_Avance_PAAC_Meta_C2,PES_Avance_PAAC_Meta_C3,PES_Avance_PAAC_Meta_C4,PES_Avance_PAAC_Meta_C5,PES_Avance_PAAC_Meta_C6 ) ))*100 </t>
  </si>
  <si>
    <t>Cuatrimestral</t>
  </si>
  <si>
    <t>Administración de Historia Laboral Pensional</t>
  </si>
  <si>
    <t>Realizar el seguimiento a los aportes de pensión efectuados por cada una de las entidades centralizadas y descentralizadas a cargo del FPPB, mediante la validación de la información de las entidades con la de los fondos de pensiones (i.e. AFP y COLPENSIONES), para facilitar a las entidades distritales la gestión de sus deudas (i.e. presunta y real)por aportes pensionales.</t>
  </si>
  <si>
    <t>Inicia con la solicitud a los fondos de pensiones de los estados de cuenta de las entidades distritales, la clasificación de los reportes recibidos y concluye con la remisión a las entidades de los históricos de deuda y los reportes de sus estados de cuenta individuales, incluye mantener la información de contacto del grupo de valor actualizada y mantener las certificaciones de aportes de las entidades para PASIVOCOL.
En segunda etapa: Incluye la validación y/o cruce entre las fuentes de información (PILA, AFP, Colpensiones, entidades), la notificación de inconsistencias y el seguimiento a la gestión realizada por el responsable de su corrección.</t>
  </si>
  <si>
    <t xml:space="preserve">PORCENTAJE DE HISTORIAS LABORALES CENTRALIZADAS ASIGNADAS AL FONCEP -IE	</t>
  </si>
  <si>
    <t>Avance iniciativa *50% + (Información de Historias Laborales Pensionales del Distrito centralizadas)</t>
  </si>
  <si>
    <t>(información de Historias Laborales Pensionales del Distrito asignadas) * 50%</t>
  </si>
  <si>
    <t>Evaluación Independiente</t>
  </si>
  <si>
    <t>Proporcionar elementos de evaluación que permitan agregar valor mediante la identificación de acciones dirigidas a lograr la eficiencia, eficacia y transparencia en el ejercicio de las funciones del FONCEP y el FPPB generando alertas tempranas, a través de la aplicación de los roles de la oficina de control interno y las auditoría de aseguramiento, dentro del marco de las normas de auditoría.</t>
  </si>
  <si>
    <t>Inicia  con la formulación y aprobación del Plan Anual de auditorías, que incluye los roles: liderazgo estratégico, enfoque hacia la prevención, evaluación de la gestión del riesgo, evaluación y seguimiento, relación con entes externos de control;  continua con la comunicación de los resultados, que permita la formulación de planes de mejoramiento,  y culmina con la verificación a la eficacia y efectividad de los mismos.</t>
  </si>
  <si>
    <t xml:space="preserve">NIVEL DE ACCIONES DEL PLAN DE MEJORAMIENTO INTERNO CERRADAS COMO EFECTIVAS EN EL PERIODO EVALUADO	</t>
  </si>
  <si>
    <t>Total de hallazgos cerrados como efectivos en el periodo evaluado</t>
  </si>
  <si>
    <t>Semestral</t>
  </si>
  <si>
    <t>Total de hallazgos del plan de mejoramiento interno cerrados en el periodo</t>
  </si>
  <si>
    <t xml:space="preserve">RESULTADO DE LA EVALUACIÓN DE AUDITORES INTERNOS POR PARTE DEL LÍDER DE PROCESO AUDITADO	</t>
  </si>
  <si>
    <t>Total de evaluaciones con nivel de calificación entre 6 Y 7 -  Total de evaluaciones con nivel de calificación entre 1-2</t>
  </si>
  <si>
    <t>Total evaluaciones de auditores</t>
  </si>
  <si>
    <t xml:space="preserve">EFECTIVIDAD DE LA APLICACIÓN DEL ROL DE EVALUACIÓN Y SEGUIMIENTO	</t>
  </si>
  <si>
    <t>Tipologías de eventos críticos cubiertos por la OCI en la vigencia</t>
  </si>
  <si>
    <t>Tipologías que presentan eventos críticos materializados</t>
  </si>
  <si>
    <t>Gestión de Control Disciplinario</t>
  </si>
  <si>
    <t>Adelantar las actuaciones disciplinarias relacionadas con sus funcionarios, determinando su posible responsabilidad frente a la ocurrencia de conductas disciplinables, con el fin de proteger la función pública al interior del FONCEP.</t>
  </si>
  <si>
    <t xml:space="preserve">Inicia con el recibo de la noticia disciplinaria (informe sobre la conducta de uno o varios servidores públicos y por anónimos) que cumplan con los requisitos previstos en el artículo 38 de la ley 190 de 1995 y de la ley 24 de 1992,  y termina con la decisión de auto inhibitorio, auto de archivo definitivo, auto de remisión por competencia y  fallo sancionatorio o absolutorio. </t>
  </si>
  <si>
    <t>Porcentaje de Cumplimiento de actividades de sensibilización a los trabajadores sobre Control Disciplinario</t>
  </si>
  <si>
    <t>Sumatoria de Actividades de Sensibilización de Control Disciplinario Ejecutadas en el Periodo</t>
  </si>
  <si>
    <t>Sumatoria de Actividades de Sensibilización de Control Disciplinario Programadas para el Periodo</t>
  </si>
  <si>
    <t xml:space="preserve">Porcentaje de cumplimiento de los términos de la emisión de autos de archivo y de apertura de la investigación	</t>
  </si>
  <si>
    <t>Sumatoria de procesos con cumplimiento de terminos de la emisión de autos de archivo y de apertura de la investigación en el periodo</t>
  </si>
  <si>
    <t>Sumatoria de Total procesos radicados en el periodo</t>
  </si>
  <si>
    <t xml:space="preserve">Porcentaje de Cumplimiento en los términos de emisión de autos inhibitorios o autos de apertura de indagación preliminar.	</t>
  </si>
  <si>
    <t>Sumatoria de Número de procesos con cumplimiento de términos de la emisión de autos inhibitorios o autos de apertura de indagación preliminar</t>
  </si>
  <si>
    <t xml:space="preserve"> Sumatoria de Total procesos radicados para Control Disciplinario en el periodo </t>
  </si>
  <si>
    <t>Administración del Sistema MIPG</t>
  </si>
  <si>
    <t xml:space="preserve">Administrar el Sistema de Planeacion y Gestion vigente y coordinar su mejora continua a través del seguimiento y control del desempeño de los procesos para contribuir al cumplimiento de los objetivos de la entidad. </t>
  </si>
  <si>
    <t>Inicia con la asesoría brindada a los procesos en la formulación de los POA con base en los resultados del indice de desempeño institucional. Incluye la gestion de riesgos de procesos y ambientales, continua con el seguimiento y evaluación del desempeño de los procesos y termina con la asesoría en la formulación de planes de mejoramiento.</t>
  </si>
  <si>
    <t>Indice de Desempeño Institucional</t>
  </si>
  <si>
    <t>Asesoria Juridica</t>
  </si>
  <si>
    <t>Brindar asesoría jurídica en la interpretación y aplicación de las normas a los usuarios internos y externos mediante el análisis y estudio de documentación y actos administrativos, y emisión de conceptos jurídicos.</t>
  </si>
  <si>
    <t>Inicia con la solicitud por parte de usuarios internos o externos, continúa con la revisión jurídica y finaliza con la entrega del producto. En los conceptos tecnicos misionales del FPPB se hará una verificacion juridica del concepto tecnico preliminar enviado por los procesos misionales del FPPB. incluye relacionamiento con firmas juridicas externas.</t>
  </si>
  <si>
    <t>Satisfacción en la emisión de conceptos juridicos y actos administrativos</t>
  </si>
  <si>
    <t>Gestion de Jurisdicción Coactiva</t>
  </si>
  <si>
    <t>Cobrar, normalizar  y recaudar la cartera que se remita por las áreas fuente, haciendo uso de la facultad de cobro coactivo, con el fin de recuperar los dineros adeudados a favor del FONCEP, así como adelantar la defensa de los procesos coactivos en contra de la Entidad, acorde a la normatividad vigente.</t>
  </si>
  <si>
    <t xml:space="preserve">Inicia con el recibo de la solicitud de cobro por parte del area fuente , continua con las etapas legales del cobro coactivo  y  finaliza  con la decisión de terminación del proceso ,  archivo  y remisión del acto  administrativo de terminación al área fuente  </t>
  </si>
  <si>
    <t>Gestión en el recaudo de cuotas partes en coactivo</t>
  </si>
  <si>
    <t>Gestion de recaudo de otros cobros en coactivo</t>
  </si>
  <si>
    <t>Oportunidad en los cobros coactivos</t>
  </si>
  <si>
    <t>Efectividad en la defensa de procesos coactivos terminados</t>
  </si>
  <si>
    <t>Satisfacción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</si>
</sst>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0.00_-;\-&quot;$&quot;* #,##0.00_-;_-&quot;$&quot;* &quot;-&quot;??_-;_-@_-"/>
    <numFmt numFmtId="165" formatCode="_-&quot;$&quot;* #,##0_-;\-&quot;$&quot;* #,##0_-;_-&quot;$&quot;* &quot;-&quot;??_-;_-@_-"/>
    <numFmt numFmtId="167" formatCode="&quot;$&quot;\ #,##0"/>
  </numFmts>
  <fonts count="12" x14ac:knownFonts="1">
    <font>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sz val="9"/>
      <color theme="1"/>
      <name val="Calibri"/>
      <family val="2"/>
      <scheme val="minor"/>
    </font>
    <font>
      <b/>
      <sz val="9"/>
      <name val="Calibri"/>
      <family val="2"/>
      <scheme val="minor"/>
    </font>
    <font>
      <b/>
      <sz val="9"/>
      <color theme="0"/>
      <name val="Calibri"/>
      <family val="2"/>
      <scheme val="minor"/>
    </font>
    <font>
      <sz val="9"/>
      <color theme="1"/>
      <name val="Calibri"/>
      <family val="2"/>
      <scheme val="minor"/>
    </font>
    <font>
      <b/>
      <sz val="8"/>
      <color theme="1"/>
      <name val="Calibri"/>
      <family val="2"/>
      <scheme val="minor"/>
    </font>
    <font>
      <b/>
      <sz val="9"/>
      <color rgb="FFFF0000"/>
      <name val="Calibri"/>
      <family val="2"/>
      <scheme val="minor"/>
    </font>
    <font>
      <b/>
      <sz val="8"/>
      <name val="Calibri"/>
      <family val="2"/>
      <scheme val="minor"/>
    </font>
    <font>
      <sz val="8"/>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92D050"/>
        <bgColor indexed="64"/>
      </patternFill>
    </fill>
    <fill>
      <patternFill patternType="solid">
        <fgColor rgb="FF97E4FF"/>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
      <patternFill patternType="gray125">
        <fgColor rgb="FFFF0000"/>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double">
        <color rgb="FF1B03CD"/>
      </top>
      <bottom/>
      <diagonal/>
    </border>
    <border>
      <left style="thin">
        <color indexed="64"/>
      </left>
      <right style="thin">
        <color indexed="64"/>
      </right>
      <top style="double">
        <color rgb="FF1B03CD"/>
      </top>
      <bottom/>
      <diagonal/>
    </border>
    <border>
      <left style="thin">
        <color indexed="64"/>
      </left>
      <right style="thin">
        <color indexed="64"/>
      </right>
      <top style="double">
        <color rgb="FF1B03CD"/>
      </top>
      <bottom style="thin">
        <color indexed="64"/>
      </bottom>
      <diagonal/>
    </border>
    <border>
      <left/>
      <right style="thin">
        <color indexed="64"/>
      </right>
      <top style="double">
        <color rgb="FF1B03CD"/>
      </top>
      <bottom style="thin">
        <color indexed="64"/>
      </bottom>
      <diagonal/>
    </border>
    <border>
      <left style="thin">
        <color indexed="64"/>
      </left>
      <right style="double">
        <color rgb="FF1B03CD"/>
      </right>
      <top style="double">
        <color rgb="FF1B03CD"/>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rgb="FF1B03CD"/>
      </right>
      <top style="thin">
        <color indexed="64"/>
      </top>
      <bottom style="thin">
        <color indexed="64"/>
      </bottom>
      <diagonal/>
    </border>
    <border>
      <left/>
      <right style="thin">
        <color indexed="64"/>
      </right>
      <top/>
      <bottom style="double">
        <color rgb="FF1B03CD"/>
      </bottom>
      <diagonal/>
    </border>
    <border>
      <left style="thin">
        <color indexed="64"/>
      </left>
      <right style="thin">
        <color indexed="64"/>
      </right>
      <top/>
      <bottom style="double">
        <color rgb="FF1B03CD"/>
      </bottom>
      <diagonal/>
    </border>
    <border>
      <left style="thin">
        <color indexed="64"/>
      </left>
      <right/>
      <top style="thin">
        <color indexed="64"/>
      </top>
      <bottom style="double">
        <color rgb="FF1B03CD"/>
      </bottom>
      <diagonal/>
    </border>
    <border>
      <left/>
      <right style="thin">
        <color indexed="64"/>
      </right>
      <top style="thin">
        <color indexed="64"/>
      </top>
      <bottom style="double">
        <color rgb="FF1B03CD"/>
      </bottom>
      <diagonal/>
    </border>
    <border>
      <left/>
      <right/>
      <top style="thin">
        <color indexed="64"/>
      </top>
      <bottom style="double">
        <color rgb="FF1B03CD"/>
      </bottom>
      <diagonal/>
    </border>
    <border>
      <left/>
      <right style="double">
        <color rgb="FF1B03CD"/>
      </right>
      <top style="thin">
        <color indexed="64"/>
      </top>
      <bottom style="double">
        <color rgb="FF1B03CD"/>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double">
        <color rgb="FF1B03CD"/>
      </top>
      <bottom/>
      <diagonal/>
    </border>
    <border>
      <left/>
      <right/>
      <top style="double">
        <color rgb="FF1B03CD"/>
      </top>
      <bottom/>
      <diagonal/>
    </border>
    <border>
      <left style="medium">
        <color indexed="64"/>
      </left>
      <right style="thin">
        <color indexed="64"/>
      </right>
      <top/>
      <bottom style="medium">
        <color indexed="64"/>
      </bottom>
      <diagonal/>
    </border>
    <border>
      <left style="thin">
        <color indexed="64"/>
      </left>
      <right style="double">
        <color rgb="FF1B03CD"/>
      </right>
      <top style="double">
        <color rgb="FF1B03CD"/>
      </top>
      <bottom/>
      <diagonal/>
    </border>
    <border>
      <left style="thin">
        <color indexed="64"/>
      </left>
      <right style="thin">
        <color indexed="64"/>
      </right>
      <top style="thin">
        <color indexed="64"/>
      </top>
      <bottom style="double">
        <color rgb="FF1B03CD"/>
      </bottom>
      <diagonal/>
    </border>
    <border>
      <left style="thin">
        <color indexed="64"/>
      </left>
      <right style="double">
        <color rgb="FF1B03CD"/>
      </right>
      <top/>
      <bottom style="double">
        <color rgb="FF1B03CD"/>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rgb="FF1B03CD"/>
      </bottom>
      <diagonal/>
    </border>
    <border>
      <left/>
      <right/>
      <top/>
      <bottom style="double">
        <color rgb="FF1B03CD"/>
      </bottom>
      <diagonal/>
    </border>
    <border>
      <left style="thin">
        <color indexed="64"/>
      </left>
      <right/>
      <top/>
      <bottom style="thin">
        <color indexed="64"/>
      </bottom>
      <diagonal/>
    </border>
    <border>
      <left style="double">
        <color rgb="FF1B03CD"/>
      </left>
      <right style="thin">
        <color indexed="64"/>
      </right>
      <top style="double">
        <color rgb="FF1B03CD"/>
      </top>
      <bottom style="thin">
        <color indexed="64"/>
      </bottom>
      <diagonal/>
    </border>
    <border>
      <left style="double">
        <color rgb="FF1B03CD"/>
      </left>
      <right style="thin">
        <color indexed="64"/>
      </right>
      <top style="thin">
        <color indexed="64"/>
      </top>
      <bottom style="double">
        <color rgb="FF1B03CD"/>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455">
    <xf numFmtId="0" fontId="0" fillId="0" borderId="0" xfId="0"/>
    <xf numFmtId="0" fontId="2" fillId="0" borderId="0" xfId="0" applyFont="1"/>
    <xf numFmtId="0" fontId="7" fillId="0" borderId="0" xfId="0" applyFont="1"/>
    <xf numFmtId="0" fontId="4" fillId="15" borderId="16" xfId="0" applyFont="1" applyFill="1" applyBorder="1" applyAlignment="1">
      <alignment horizontal="center" vertical="center" wrapText="1"/>
    </xf>
    <xf numFmtId="0" fontId="4" fillId="15" borderId="17"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2" borderId="39"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0" borderId="39" xfId="0" applyFont="1" applyBorder="1" applyAlignment="1">
      <alignment horizontal="center" vertical="center"/>
    </xf>
    <xf numFmtId="0" fontId="2" fillId="0" borderId="14" xfId="0" applyFont="1" applyBorder="1" applyAlignment="1">
      <alignment horizontal="center" vertical="center"/>
    </xf>
    <xf numFmtId="0" fontId="2" fillId="0" borderId="44" xfId="0" applyFont="1" applyBorder="1" applyAlignment="1">
      <alignment horizontal="center"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1" fontId="2" fillId="0" borderId="37" xfId="0" applyNumberFormat="1"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1" fontId="2" fillId="0" borderId="21" xfId="0" applyNumberFormat="1"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wrapText="1"/>
    </xf>
    <xf numFmtId="0" fontId="8" fillId="2" borderId="21" xfId="0" applyFont="1" applyFill="1" applyBorder="1" applyAlignment="1">
      <alignment horizontal="center" vertical="center"/>
    </xf>
    <xf numFmtId="0" fontId="8" fillId="2" borderId="27" xfId="0" applyFont="1" applyFill="1" applyBorder="1" applyAlignment="1">
      <alignment horizontal="center" vertical="center"/>
    </xf>
    <xf numFmtId="0" fontId="8" fillId="0" borderId="37" xfId="0" applyFont="1" applyBorder="1" applyAlignment="1">
      <alignment horizontal="center" vertical="center"/>
    </xf>
    <xf numFmtId="0" fontId="2" fillId="0" borderId="37" xfId="0" applyFont="1" applyBorder="1" applyAlignment="1">
      <alignment horizontal="center" vertical="center" wrapText="1"/>
    </xf>
    <xf numFmtId="0" fontId="8" fillId="0" borderId="39" xfId="0" applyFont="1" applyBorder="1" applyAlignment="1">
      <alignment horizontal="center" vertical="center"/>
    </xf>
    <xf numFmtId="0" fontId="8" fillId="2" borderId="44" xfId="0" applyFont="1" applyFill="1" applyBorder="1" applyAlignment="1">
      <alignment horizontal="center" vertical="center"/>
    </xf>
    <xf numFmtId="0" fontId="2" fillId="2" borderId="44" xfId="0" applyFont="1" applyFill="1" applyBorder="1" applyAlignment="1">
      <alignment horizontal="center" vertical="center" wrapText="1"/>
    </xf>
    <xf numFmtId="0" fontId="8" fillId="16" borderId="61" xfId="0" applyFont="1" applyFill="1" applyBorder="1" applyAlignment="1">
      <alignment vertical="center"/>
    </xf>
    <xf numFmtId="0" fontId="8" fillId="16" borderId="62" xfId="0" applyFont="1" applyFill="1" applyBorder="1" applyAlignment="1">
      <alignment vertical="center"/>
    </xf>
    <xf numFmtId="165" fontId="2" fillId="0" borderId="37" xfId="1" applyNumberFormat="1" applyFont="1" applyBorder="1" applyAlignment="1">
      <alignment horizontal="center" vertical="center"/>
    </xf>
    <xf numFmtId="165" fontId="2" fillId="0" borderId="36" xfId="1" applyNumberFormat="1" applyFont="1" applyBorder="1" applyAlignment="1">
      <alignment horizontal="center" vertical="center"/>
    </xf>
    <xf numFmtId="0" fontId="8" fillId="0" borderId="27" xfId="0" applyFont="1" applyBorder="1" applyAlignment="1">
      <alignment horizontal="center" vertical="center"/>
    </xf>
    <xf numFmtId="0" fontId="8" fillId="16" borderId="34" xfId="0" applyFont="1" applyFill="1" applyBorder="1" applyAlignment="1">
      <alignment vertical="center"/>
    </xf>
    <xf numFmtId="0" fontId="8" fillId="16" borderId="5" xfId="0" applyFont="1" applyFill="1" applyBorder="1" applyAlignment="1">
      <alignment vertical="center"/>
    </xf>
    <xf numFmtId="165" fontId="2" fillId="0" borderId="27" xfId="1" applyNumberFormat="1" applyFont="1" applyBorder="1" applyAlignment="1">
      <alignment horizontal="center" vertical="center"/>
    </xf>
    <xf numFmtId="165" fontId="2" fillId="0" borderId="26" xfId="1" applyNumberFormat="1" applyFont="1" applyBorder="1" applyAlignment="1">
      <alignment horizontal="center" vertical="center"/>
    </xf>
    <xf numFmtId="0" fontId="8" fillId="2" borderId="24" xfId="0" applyFont="1" applyFill="1" applyBorder="1" applyAlignment="1">
      <alignment horizontal="center" vertical="center"/>
    </xf>
    <xf numFmtId="0" fontId="2" fillId="2" borderId="24" xfId="0" applyFont="1" applyFill="1" applyBorder="1" applyAlignment="1">
      <alignment horizontal="center" vertical="center" wrapText="1"/>
    </xf>
    <xf numFmtId="0" fontId="8" fillId="16" borderId="15" xfId="0" applyFont="1" applyFill="1" applyBorder="1" applyAlignment="1">
      <alignment horizontal="center" vertical="center"/>
    </xf>
    <xf numFmtId="0" fontId="8" fillId="16" borderId="0" xfId="0" applyFont="1" applyFill="1" applyAlignment="1">
      <alignment horizontal="center" vertical="center"/>
    </xf>
    <xf numFmtId="165" fontId="2" fillId="0" borderId="21" xfId="1" applyNumberFormat="1" applyFont="1" applyBorder="1" applyAlignment="1">
      <alignment horizontal="center" vertical="center"/>
    </xf>
    <xf numFmtId="165" fontId="2" fillId="0" borderId="24" xfId="1" applyNumberFormat="1" applyFont="1" applyBorder="1" applyAlignment="1">
      <alignment horizontal="center" vertical="center"/>
    </xf>
    <xf numFmtId="165" fontId="2" fillId="0" borderId="48" xfId="1" applyNumberFormat="1" applyFont="1" applyBorder="1" applyAlignment="1">
      <alignment horizontal="center" vertical="center"/>
    </xf>
    <xf numFmtId="0" fontId="8" fillId="0" borderId="21" xfId="0" applyFont="1" applyBorder="1" applyAlignment="1">
      <alignment horizontal="center" vertical="center"/>
    </xf>
    <xf numFmtId="0" fontId="2" fillId="0" borderId="27" xfId="0" applyFont="1" applyBorder="1" applyAlignment="1">
      <alignment horizontal="center" vertical="center" wrapText="1"/>
    </xf>
    <xf numFmtId="0" fontId="8" fillId="2" borderId="37" xfId="0" applyFont="1" applyFill="1" applyBorder="1" applyAlignment="1">
      <alignment horizontal="center" vertical="center"/>
    </xf>
    <xf numFmtId="0" fontId="8" fillId="16" borderId="9" xfId="0" applyFont="1" applyFill="1" applyBorder="1" applyAlignment="1">
      <alignment vertical="center"/>
    </xf>
    <xf numFmtId="0" fontId="8" fillId="16" borderId="2" xfId="0" applyFont="1" applyFill="1" applyBorder="1" applyAlignment="1">
      <alignment vertical="center"/>
    </xf>
    <xf numFmtId="9" fontId="2" fillId="0" borderId="0" xfId="3" applyFont="1"/>
    <xf numFmtId="164" fontId="2" fillId="0" borderId="21" xfId="1" applyFont="1" applyBorder="1" applyAlignment="1">
      <alignment horizontal="center" vertical="center"/>
    </xf>
    <xf numFmtId="164" fontId="2" fillId="0" borderId="8" xfId="1" applyFont="1" applyBorder="1" applyAlignment="1">
      <alignment horizontal="center" vertical="center"/>
    </xf>
    <xf numFmtId="164" fontId="2" fillId="0" borderId="27" xfId="1" applyFont="1" applyBorder="1" applyAlignment="1">
      <alignment horizontal="center" vertical="center"/>
    </xf>
    <xf numFmtId="164" fontId="2" fillId="0" borderId="26" xfId="1" applyFont="1" applyBorder="1" applyAlignment="1">
      <alignment horizontal="center" vertical="center"/>
    </xf>
    <xf numFmtId="165" fontId="2" fillId="0" borderId="8" xfId="1" applyNumberFormat="1" applyFont="1" applyBorder="1" applyAlignment="1">
      <alignment horizontal="center" vertical="center"/>
    </xf>
    <xf numFmtId="1" fontId="2" fillId="0" borderId="21" xfId="1" applyNumberFormat="1" applyFont="1" applyBorder="1" applyAlignment="1">
      <alignment horizontal="center" vertical="center"/>
    </xf>
    <xf numFmtId="1" fontId="2" fillId="0" borderId="27" xfId="1" applyNumberFormat="1" applyFont="1" applyBorder="1" applyAlignment="1">
      <alignment horizontal="center" vertical="center"/>
    </xf>
    <xf numFmtId="0" fontId="8" fillId="2" borderId="39" xfId="0" applyFont="1" applyFill="1" applyBorder="1" applyAlignment="1">
      <alignment horizontal="center" vertical="center"/>
    </xf>
    <xf numFmtId="0" fontId="8" fillId="0" borderId="44" xfId="0" applyFont="1" applyBorder="1" applyAlignment="1">
      <alignment horizontal="center" vertical="center"/>
    </xf>
    <xf numFmtId="0" fontId="8" fillId="0" borderId="65" xfId="0" applyFont="1" applyBorder="1" applyAlignment="1">
      <alignment horizontal="center" vertical="center"/>
    </xf>
    <xf numFmtId="0" fontId="2" fillId="0" borderId="65" xfId="0" applyFont="1" applyBorder="1" applyAlignment="1">
      <alignment horizontal="center" vertical="center"/>
    </xf>
    <xf numFmtId="0" fontId="2" fillId="0" borderId="55" xfId="0" applyFont="1" applyBorder="1" applyAlignment="1">
      <alignment horizontal="center" vertical="center"/>
    </xf>
    <xf numFmtId="2" fontId="2" fillId="0" borderId="27" xfId="0" applyNumberFormat="1" applyFont="1" applyBorder="1" applyAlignment="1">
      <alignment horizontal="center" vertical="center"/>
    </xf>
    <xf numFmtId="2" fontId="2" fillId="0" borderId="21" xfId="1" applyNumberFormat="1" applyFont="1" applyBorder="1" applyAlignment="1">
      <alignment horizontal="center" vertical="center"/>
    </xf>
    <xf numFmtId="2" fontId="2" fillId="0" borderId="27" xfId="1" applyNumberFormat="1" applyFont="1" applyBorder="1" applyAlignment="1">
      <alignment horizontal="center" vertical="center"/>
    </xf>
    <xf numFmtId="165" fontId="2" fillId="0" borderId="28" xfId="1" applyNumberFormat="1" applyFont="1" applyBorder="1" applyAlignment="1">
      <alignment horizontal="center" vertical="center"/>
    </xf>
    <xf numFmtId="42" fontId="2" fillId="0" borderId="18" xfId="2" applyFont="1" applyBorder="1" applyAlignment="1">
      <alignment vertical="center"/>
    </xf>
    <xf numFmtId="42" fontId="2" fillId="0" borderId="21" xfId="2" applyFont="1" applyBorder="1" applyAlignment="1">
      <alignment vertical="center"/>
    </xf>
    <xf numFmtId="42" fontId="2" fillId="0" borderId="63" xfId="2" applyFont="1" applyBorder="1" applyAlignment="1">
      <alignment vertical="center"/>
    </xf>
    <xf numFmtId="42" fontId="2" fillId="0" borderId="28" xfId="2" applyFont="1" applyBorder="1" applyAlignment="1">
      <alignment vertical="center"/>
    </xf>
    <xf numFmtId="0" fontId="8" fillId="0" borderId="49" xfId="0" applyFont="1" applyBorder="1" applyAlignment="1">
      <alignment horizontal="center" vertical="center"/>
    </xf>
    <xf numFmtId="0" fontId="8" fillId="2" borderId="65" xfId="0" applyFont="1" applyFill="1" applyBorder="1" applyAlignment="1">
      <alignment horizontal="center" vertical="center"/>
    </xf>
    <xf numFmtId="0" fontId="2" fillId="2" borderId="65" xfId="0" applyFont="1" applyFill="1" applyBorder="1" applyAlignment="1">
      <alignment horizontal="center" vertical="center" wrapText="1"/>
    </xf>
    <xf numFmtId="1" fontId="2" fillId="0" borderId="37" xfId="1" applyNumberFormat="1" applyFont="1" applyBorder="1" applyAlignment="1">
      <alignment horizontal="center" vertical="center"/>
    </xf>
    <xf numFmtId="0" fontId="2" fillId="0" borderId="36" xfId="1" applyNumberFormat="1" applyFont="1" applyBorder="1" applyAlignment="1">
      <alignment horizontal="center" vertical="center"/>
    </xf>
    <xf numFmtId="0" fontId="2" fillId="0" borderId="26" xfId="1" applyNumberFormat="1" applyFont="1" applyBorder="1" applyAlignment="1">
      <alignment horizontal="center" vertical="center"/>
    </xf>
    <xf numFmtId="0" fontId="8" fillId="16" borderId="22" xfId="0" applyFont="1" applyFill="1" applyBorder="1" applyAlignment="1">
      <alignment vertical="center"/>
    </xf>
    <xf numFmtId="0" fontId="8" fillId="16" borderId="30" xfId="0" applyFont="1" applyFill="1" applyBorder="1" applyAlignment="1">
      <alignment vertical="center"/>
    </xf>
    <xf numFmtId="0" fontId="8" fillId="16" borderId="15" xfId="0" applyFont="1" applyFill="1" applyBorder="1" applyAlignment="1">
      <alignment vertical="center"/>
    </xf>
    <xf numFmtId="0" fontId="8" fillId="16" borderId="0" xfId="0" applyFont="1" applyFill="1" applyAlignment="1">
      <alignment vertical="center"/>
    </xf>
    <xf numFmtId="1" fontId="2" fillId="0" borderId="39" xfId="1" applyNumberFormat="1" applyFont="1" applyBorder="1" applyAlignment="1">
      <alignment horizontal="center" vertical="center"/>
    </xf>
    <xf numFmtId="0" fontId="8" fillId="16" borderId="48" xfId="0" applyFont="1" applyFill="1" applyBorder="1" applyAlignment="1">
      <alignment vertical="center"/>
    </xf>
    <xf numFmtId="10" fontId="2" fillId="0" borderId="0" xfId="0" applyNumberFormat="1" applyFont="1"/>
    <xf numFmtId="0" fontId="2" fillId="0" borderId="4" xfId="0" applyFont="1" applyBorder="1" applyAlignment="1">
      <alignment vertical="center"/>
    </xf>
    <xf numFmtId="0" fontId="2" fillId="0" borderId="32" xfId="0" applyFont="1" applyBorder="1" applyAlignment="1">
      <alignment vertical="center"/>
    </xf>
    <xf numFmtId="0" fontId="2" fillId="0" borderId="74" xfId="0" applyFont="1" applyBorder="1" applyAlignment="1">
      <alignment vertical="center" wrapText="1"/>
    </xf>
    <xf numFmtId="0" fontId="2" fillId="2" borderId="10" xfId="0" applyFont="1" applyFill="1" applyBorder="1" applyAlignment="1">
      <alignment horizontal="center" vertical="center" wrapText="1"/>
    </xf>
    <xf numFmtId="0" fontId="2" fillId="0" borderId="75" xfId="0" applyFont="1" applyBorder="1"/>
    <xf numFmtId="0" fontId="2" fillId="2" borderId="75" xfId="0" applyFont="1" applyFill="1" applyBorder="1" applyAlignment="1">
      <alignment horizontal="center"/>
    </xf>
    <xf numFmtId="0" fontId="2" fillId="2" borderId="75" xfId="0" applyFont="1" applyFill="1" applyBorder="1"/>
    <xf numFmtId="0" fontId="2" fillId="2" borderId="11" xfId="0" applyFont="1" applyFill="1" applyBorder="1"/>
    <xf numFmtId="0" fontId="2" fillId="0" borderId="76" xfId="0" applyFont="1" applyBorder="1" applyAlignment="1">
      <alignment horizontal="center" vertical="center" wrapText="1"/>
    </xf>
    <xf numFmtId="0" fontId="2" fillId="0" borderId="77" xfId="0" applyFont="1" applyBorder="1" applyAlignment="1">
      <alignment vertical="center" wrapText="1"/>
    </xf>
    <xf numFmtId="0" fontId="2" fillId="0" borderId="78" xfId="0" applyFont="1" applyBorder="1" applyAlignment="1">
      <alignment wrapText="1"/>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6" borderId="10" xfId="0" applyFont="1" applyFill="1" applyBorder="1" applyAlignment="1">
      <alignment horizontal="center"/>
    </xf>
    <xf numFmtId="0" fontId="4" fillId="6" borderId="11" xfId="0" applyFont="1" applyFill="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Alignment="1">
      <alignment horizontal="center" vertical="center"/>
    </xf>
    <xf numFmtId="0" fontId="8" fillId="16" borderId="19" xfId="0" applyFont="1" applyFill="1" applyBorder="1" applyAlignment="1">
      <alignment horizontal="center" vertical="center"/>
    </xf>
    <xf numFmtId="0" fontId="8" fillId="16" borderId="28" xfId="0" applyFont="1" applyFill="1" applyBorder="1" applyAlignment="1">
      <alignment horizontal="center" vertical="center"/>
    </xf>
    <xf numFmtId="9" fontId="8" fillId="0" borderId="19" xfId="0" applyNumberFormat="1" applyFont="1" applyBorder="1" applyAlignment="1">
      <alignment horizontal="center" vertical="center"/>
    </xf>
    <xf numFmtId="9" fontId="8" fillId="0" borderId="28" xfId="0" applyNumberFormat="1" applyFont="1" applyBorder="1" applyAlignment="1">
      <alignment horizontal="center" vertical="center"/>
    </xf>
    <xf numFmtId="0" fontId="8" fillId="0" borderId="28" xfId="0" applyFont="1" applyBorder="1" applyAlignment="1">
      <alignment horizontal="center" vertical="center"/>
    </xf>
    <xf numFmtId="9" fontId="8" fillId="0" borderId="19" xfId="3" applyFont="1" applyBorder="1" applyAlignment="1">
      <alignment horizontal="center" vertical="center"/>
    </xf>
    <xf numFmtId="9" fontId="8" fillId="0" borderId="28" xfId="3" applyFont="1" applyBorder="1" applyAlignment="1">
      <alignment horizontal="center" vertical="center"/>
    </xf>
    <xf numFmtId="9" fontId="2" fillId="2" borderId="19" xfId="0" applyNumberFormat="1" applyFont="1" applyFill="1" applyBorder="1" applyAlignment="1">
      <alignment horizontal="center" vertical="center"/>
    </xf>
    <xf numFmtId="9" fontId="2" fillId="2" borderId="28" xfId="0" applyNumberFormat="1" applyFont="1" applyFill="1" applyBorder="1" applyAlignment="1">
      <alignment horizontal="center" vertical="center"/>
    </xf>
    <xf numFmtId="9" fontId="2" fillId="2" borderId="17" xfId="0" applyNumberFormat="1" applyFont="1" applyFill="1" applyBorder="1" applyAlignment="1">
      <alignment horizontal="center" vertical="center" wrapText="1"/>
    </xf>
    <xf numFmtId="9" fontId="2" fillId="2" borderId="29" xfId="0" applyNumberFormat="1" applyFont="1" applyFill="1" applyBorder="1" applyAlignment="1">
      <alignment horizontal="center" vertical="center" wrapText="1"/>
    </xf>
    <xf numFmtId="0" fontId="8" fillId="16" borderId="22" xfId="0" applyFont="1" applyFill="1" applyBorder="1" applyAlignment="1">
      <alignment horizontal="center" vertical="center"/>
    </xf>
    <xf numFmtId="0" fontId="8" fillId="16" borderId="30" xfId="0" applyFont="1" applyFill="1" applyBorder="1" applyAlignment="1">
      <alignment horizontal="center" vertical="center"/>
    </xf>
    <xf numFmtId="9" fontId="8" fillId="0" borderId="21" xfId="0" applyNumberFormat="1" applyFont="1" applyBorder="1" applyAlignment="1">
      <alignment horizontal="center" vertical="center"/>
    </xf>
    <xf numFmtId="9" fontId="8" fillId="0" borderId="27" xfId="0" applyNumberFormat="1" applyFont="1" applyBorder="1" applyAlignment="1">
      <alignment horizontal="center" vertical="center"/>
    </xf>
    <xf numFmtId="0" fontId="4" fillId="13" borderId="10" xfId="0" applyFont="1" applyFill="1" applyBorder="1" applyAlignment="1">
      <alignment horizontal="center"/>
    </xf>
    <xf numFmtId="0" fontId="4" fillId="13" borderId="11" xfId="0" applyFont="1" applyFill="1" applyBorder="1" applyAlignment="1">
      <alignment horizontal="center"/>
    </xf>
    <xf numFmtId="0" fontId="6" fillId="14" borderId="10" xfId="0" applyFont="1" applyFill="1" applyBorder="1" applyAlignment="1">
      <alignment horizontal="center"/>
    </xf>
    <xf numFmtId="0" fontId="6" fillId="14" borderId="11" xfId="0" applyFont="1" applyFill="1" applyBorder="1" applyAlignment="1">
      <alignment horizont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3"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7" xfId="0" applyFont="1" applyFill="1" applyBorder="1" applyAlignment="1">
      <alignment horizontal="center" vertical="center"/>
    </xf>
    <xf numFmtId="9" fontId="2" fillId="2" borderId="21" xfId="0" applyNumberFormat="1" applyFont="1" applyFill="1" applyBorder="1" applyAlignment="1">
      <alignment horizontal="center" vertical="center"/>
    </xf>
    <xf numFmtId="0" fontId="4" fillId="7" borderId="10" xfId="0" applyFont="1" applyFill="1" applyBorder="1" applyAlignment="1">
      <alignment horizontal="center"/>
    </xf>
    <xf numFmtId="0" fontId="4" fillId="7" borderId="11" xfId="0" applyFont="1" applyFill="1" applyBorder="1" applyAlignment="1">
      <alignment horizontal="center"/>
    </xf>
    <xf numFmtId="0" fontId="4" fillId="8" borderId="10" xfId="0" applyFont="1" applyFill="1" applyBorder="1" applyAlignment="1">
      <alignment horizontal="center"/>
    </xf>
    <xf numFmtId="0" fontId="4" fillId="8" borderId="11" xfId="0" applyFont="1" applyFill="1" applyBorder="1" applyAlignment="1">
      <alignment horizontal="center"/>
    </xf>
    <xf numFmtId="0" fontId="4" fillId="9" borderId="10" xfId="0" applyFont="1" applyFill="1" applyBorder="1" applyAlignment="1">
      <alignment horizontal="center"/>
    </xf>
    <xf numFmtId="0" fontId="4" fillId="9" borderId="11" xfId="0" applyFont="1" applyFill="1" applyBorder="1" applyAlignment="1">
      <alignment horizontal="center"/>
    </xf>
    <xf numFmtId="0" fontId="4" fillId="10" borderId="10" xfId="0" applyFont="1" applyFill="1" applyBorder="1" applyAlignment="1">
      <alignment horizontal="center"/>
    </xf>
    <xf numFmtId="0" fontId="4" fillId="10" borderId="11" xfId="0" applyFont="1" applyFill="1" applyBorder="1" applyAlignment="1">
      <alignment horizontal="center"/>
    </xf>
    <xf numFmtId="0" fontId="4" fillId="11" borderId="10" xfId="0" applyFont="1" applyFill="1" applyBorder="1" applyAlignment="1">
      <alignment horizontal="center"/>
    </xf>
    <xf numFmtId="0" fontId="4" fillId="11" borderId="11" xfId="0" applyFont="1" applyFill="1" applyBorder="1" applyAlignment="1">
      <alignment horizontal="center"/>
    </xf>
    <xf numFmtId="0" fontId="5" fillId="12" borderId="10" xfId="0" applyFont="1" applyFill="1" applyBorder="1" applyAlignment="1">
      <alignment horizontal="center"/>
    </xf>
    <xf numFmtId="0" fontId="5" fillId="12" borderId="11" xfId="0" applyFont="1" applyFill="1" applyBorder="1" applyAlignment="1">
      <alignment horizontal="center"/>
    </xf>
    <xf numFmtId="1" fontId="8" fillId="0" borderId="19" xfId="3" applyNumberFormat="1" applyFont="1" applyBorder="1" applyAlignment="1">
      <alignment horizontal="center" vertical="center"/>
    </xf>
    <xf numFmtId="1" fontId="8" fillId="0" borderId="28" xfId="3" applyNumberFormat="1" applyFont="1" applyBorder="1" applyAlignment="1">
      <alignment horizontal="center" vertical="center"/>
    </xf>
    <xf numFmtId="0" fontId="8" fillId="16" borderId="9" xfId="0" applyFont="1" applyFill="1" applyBorder="1" applyAlignment="1">
      <alignment horizontal="center" vertical="center"/>
    </xf>
    <xf numFmtId="0" fontId="8" fillId="16" borderId="34" xfId="0" applyFont="1" applyFill="1" applyBorder="1" applyAlignment="1">
      <alignment horizontal="center" vertical="center"/>
    </xf>
    <xf numFmtId="9" fontId="2" fillId="0" borderId="17" xfId="0" applyNumberFormat="1" applyFont="1" applyBorder="1" applyAlignment="1">
      <alignment horizontal="center" vertical="center" wrapText="1"/>
    </xf>
    <xf numFmtId="9" fontId="2" fillId="0" borderId="29" xfId="0" applyNumberFormat="1" applyFont="1" applyBorder="1" applyAlignment="1">
      <alignment horizontal="center" vertical="center" wrapText="1"/>
    </xf>
    <xf numFmtId="0" fontId="8" fillId="16" borderId="2" xfId="0" applyFont="1" applyFill="1" applyBorder="1" applyAlignment="1">
      <alignment horizontal="center" vertical="center"/>
    </xf>
    <xf numFmtId="0" fontId="8" fillId="16" borderId="5" xfId="0" applyFont="1" applyFill="1" applyBorder="1" applyAlignment="1">
      <alignment horizontal="center" vertical="center"/>
    </xf>
    <xf numFmtId="9" fontId="8" fillId="0" borderId="17" xfId="0" applyNumberFormat="1" applyFont="1" applyBorder="1" applyAlignment="1">
      <alignment horizontal="center" vertical="center"/>
    </xf>
    <xf numFmtId="9" fontId="8" fillId="0" borderId="29" xfId="0" applyNumberFormat="1" applyFont="1" applyBorder="1" applyAlignment="1">
      <alignment horizontal="center" vertical="center"/>
    </xf>
    <xf numFmtId="0" fontId="8" fillId="0" borderId="31" xfId="0" applyFont="1" applyBorder="1" applyAlignment="1">
      <alignment horizontal="center" vertical="center"/>
    </xf>
    <xf numFmtId="0" fontId="2" fillId="0" borderId="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19" xfId="0" applyFont="1" applyBorder="1" applyAlignment="1">
      <alignment horizontal="center" vertical="center" wrapText="1"/>
    </xf>
    <xf numFmtId="0" fontId="2" fillId="0" borderId="28" xfId="0" applyFont="1" applyBorder="1" applyAlignment="1">
      <alignment horizontal="center" vertical="center" wrapText="1"/>
    </xf>
    <xf numFmtId="9" fontId="2" fillId="0" borderId="21" xfId="0" applyNumberFormat="1" applyFont="1" applyBorder="1" applyAlignment="1">
      <alignment horizontal="center" vertical="center" wrapText="1"/>
    </xf>
    <xf numFmtId="0" fontId="2" fillId="0" borderId="27" xfId="0" applyFont="1" applyBorder="1" applyAlignment="1">
      <alignment horizontal="center" vertical="center" wrapText="1"/>
    </xf>
    <xf numFmtId="9" fontId="2" fillId="0" borderId="27" xfId="0" applyNumberFormat="1" applyFont="1" applyBorder="1" applyAlignment="1">
      <alignment horizontal="center" vertical="center" wrapText="1"/>
    </xf>
    <xf numFmtId="9" fontId="8" fillId="0" borderId="37" xfId="0" applyNumberFormat="1" applyFont="1" applyBorder="1" applyAlignment="1">
      <alignment horizontal="center" vertical="center"/>
    </xf>
    <xf numFmtId="9" fontId="8" fillId="0" borderId="39" xfId="0" applyNumberFormat="1" applyFont="1" applyBorder="1" applyAlignment="1">
      <alignment horizontal="center" vertical="center"/>
    </xf>
    <xf numFmtId="9" fontId="2" fillId="0" borderId="37" xfId="0" applyNumberFormat="1" applyFont="1" applyBorder="1" applyAlignment="1">
      <alignment horizontal="center" vertical="center"/>
    </xf>
    <xf numFmtId="9" fontId="2" fillId="0" borderId="39" xfId="0" applyNumberFormat="1" applyFont="1" applyBorder="1" applyAlignment="1">
      <alignment horizontal="center" vertical="center"/>
    </xf>
    <xf numFmtId="9" fontId="2" fillId="0" borderId="38" xfId="0" applyNumberFormat="1" applyFont="1" applyBorder="1" applyAlignment="1">
      <alignment horizontal="center" vertical="center"/>
    </xf>
    <xf numFmtId="9" fontId="2" fillId="0" borderId="40" xfId="0" applyNumberFormat="1" applyFont="1" applyBorder="1" applyAlignment="1">
      <alignment horizontal="center" vertical="center"/>
    </xf>
    <xf numFmtId="0" fontId="2" fillId="0" borderId="41" xfId="0" applyFont="1" applyBorder="1" applyAlignment="1">
      <alignment horizontal="center" vertical="center"/>
    </xf>
    <xf numFmtId="0" fontId="2" fillId="0" borderId="47" xfId="0" applyFont="1" applyBorder="1" applyAlignment="1">
      <alignment horizontal="center" vertical="center"/>
    </xf>
    <xf numFmtId="0" fontId="2" fillId="0" borderId="4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3" xfId="0" applyFont="1" applyBorder="1" applyAlignment="1">
      <alignment horizontal="center" vertical="center"/>
    </xf>
    <xf numFmtId="0" fontId="2" fillId="0" borderId="24" xfId="0" applyFont="1" applyBorder="1" applyAlignment="1">
      <alignment horizontal="center" vertical="center"/>
    </xf>
    <xf numFmtId="0" fontId="2" fillId="0" borderId="53" xfId="0" applyFont="1" applyBorder="1" applyAlignment="1">
      <alignment horizontal="center" vertical="center"/>
    </xf>
    <xf numFmtId="9" fontId="2" fillId="0" borderId="43" xfId="0" applyNumberFormat="1" applyFont="1" applyBorder="1" applyAlignment="1">
      <alignment horizontal="center" vertical="center"/>
    </xf>
    <xf numFmtId="9" fontId="2" fillId="0" borderId="24" xfId="0" applyNumberFormat="1" applyFont="1" applyBorder="1" applyAlignment="1">
      <alignment horizontal="center" vertical="center"/>
    </xf>
    <xf numFmtId="9" fontId="2" fillId="0" borderId="53" xfId="0" applyNumberFormat="1" applyFont="1" applyBorder="1" applyAlignment="1">
      <alignment horizontal="center" vertical="center"/>
    </xf>
    <xf numFmtId="9" fontId="2" fillId="2" borderId="24" xfId="0" applyNumberFormat="1" applyFont="1" applyFill="1" applyBorder="1" applyAlignment="1">
      <alignment horizontal="center" vertical="center" wrapText="1"/>
    </xf>
    <xf numFmtId="0" fontId="2" fillId="16" borderId="15" xfId="0" applyFont="1" applyFill="1" applyBorder="1" applyAlignment="1">
      <alignment horizontal="center" vertical="center"/>
    </xf>
    <xf numFmtId="0" fontId="2" fillId="16" borderId="0" xfId="0" applyFont="1" applyFill="1" applyAlignment="1">
      <alignment horizontal="center" vertical="center"/>
    </xf>
    <xf numFmtId="0" fontId="2" fillId="0" borderId="35" xfId="0" applyFont="1" applyBorder="1" applyAlignment="1">
      <alignment horizontal="center" vertical="center"/>
    </xf>
    <xf numFmtId="0" fontId="2" fillId="0" borderId="23" xfId="0" applyFont="1" applyBorder="1" applyAlignment="1">
      <alignment horizontal="center" vertical="center"/>
    </xf>
    <xf numFmtId="0" fontId="2" fillId="2" borderId="3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39" xfId="0" applyFont="1" applyFill="1" applyBorder="1" applyAlignment="1">
      <alignment horizontal="center" vertical="center"/>
    </xf>
    <xf numFmtId="9" fontId="2" fillId="2" borderId="37" xfId="3" applyFont="1" applyFill="1" applyBorder="1" applyAlignment="1">
      <alignment horizontal="center" vertical="center" wrapText="1"/>
    </xf>
    <xf numFmtId="9" fontId="2" fillId="2" borderId="39" xfId="3" applyFont="1" applyFill="1" applyBorder="1" applyAlignment="1">
      <alignment horizontal="center" vertical="center"/>
    </xf>
    <xf numFmtId="9" fontId="2" fillId="2" borderId="37" xfId="0" applyNumberFormat="1" applyFont="1" applyFill="1" applyBorder="1" applyAlignment="1">
      <alignment horizontal="center" vertical="center"/>
    </xf>
    <xf numFmtId="9" fontId="2" fillId="2" borderId="39" xfId="0" applyNumberFormat="1" applyFont="1" applyFill="1" applyBorder="1" applyAlignment="1">
      <alignment horizontal="center" vertical="center"/>
    </xf>
    <xf numFmtId="10" fontId="9" fillId="0" borderId="54" xfId="0" applyNumberFormat="1" applyFont="1" applyBorder="1" applyAlignment="1">
      <alignment horizontal="center" vertical="center"/>
    </xf>
    <xf numFmtId="10" fontId="9" fillId="0" borderId="55" xfId="0" applyNumberFormat="1" applyFont="1" applyBorder="1" applyAlignment="1">
      <alignment horizontal="center" vertical="center"/>
    </xf>
    <xf numFmtId="10" fontId="9" fillId="0" borderId="56" xfId="0" applyNumberFormat="1" applyFont="1" applyBorder="1" applyAlignment="1">
      <alignment horizontal="center" vertical="center"/>
    </xf>
    <xf numFmtId="10" fontId="9" fillId="0" borderId="57" xfId="0" applyNumberFormat="1" applyFont="1" applyBorder="1" applyAlignment="1">
      <alignment horizontal="center" vertical="center"/>
    </xf>
    <xf numFmtId="9" fontId="2" fillId="0" borderId="44" xfId="3" applyFont="1" applyBorder="1" applyAlignment="1">
      <alignment horizontal="center" vertical="center"/>
    </xf>
    <xf numFmtId="9" fontId="2" fillId="0" borderId="49" xfId="3" applyFont="1" applyBorder="1" applyAlignment="1">
      <alignment horizontal="center" vertical="center"/>
    </xf>
    <xf numFmtId="9" fontId="2" fillId="0" borderId="46" xfId="3" applyFont="1" applyBorder="1" applyAlignment="1">
      <alignment horizontal="center" vertical="center"/>
    </xf>
    <xf numFmtId="9" fontId="2" fillId="0" borderId="51" xfId="3" applyFont="1" applyBorder="1" applyAlignment="1">
      <alignment horizontal="center" vertical="center"/>
    </xf>
    <xf numFmtId="0" fontId="2" fillId="0" borderId="39" xfId="0" applyFont="1" applyBorder="1" applyAlignment="1">
      <alignment horizontal="center" vertical="center"/>
    </xf>
    <xf numFmtId="0" fontId="2" fillId="0" borderId="39" xfId="0" applyFont="1" applyBorder="1" applyAlignment="1">
      <alignment horizontal="center" vertical="center" wrapText="1"/>
    </xf>
    <xf numFmtId="0" fontId="2" fillId="0" borderId="53" xfId="0" applyFont="1" applyBorder="1" applyAlignment="1">
      <alignment horizontal="center" vertical="center" wrapText="1"/>
    </xf>
    <xf numFmtId="9" fontId="8" fillId="0" borderId="44" xfId="3" applyFont="1" applyBorder="1" applyAlignment="1">
      <alignment horizontal="center" vertical="center"/>
    </xf>
    <xf numFmtId="9" fontId="8" fillId="0" borderId="49" xfId="3" applyFont="1" applyBorder="1" applyAlignment="1">
      <alignment horizontal="center" vertical="center"/>
    </xf>
    <xf numFmtId="9" fontId="2" fillId="0" borderId="43" xfId="0" applyNumberFormat="1" applyFont="1" applyBorder="1" applyAlignment="1">
      <alignment horizontal="center" vertical="center" wrapText="1"/>
    </xf>
    <xf numFmtId="9" fontId="2" fillId="0" borderId="24" xfId="0" applyNumberFormat="1" applyFont="1" applyBorder="1" applyAlignment="1">
      <alignment horizontal="center" vertical="center" wrapText="1"/>
    </xf>
    <xf numFmtId="9" fontId="2" fillId="0" borderId="53" xfId="0" applyNumberFormat="1" applyFont="1" applyBorder="1" applyAlignment="1">
      <alignment horizontal="center" vertical="center" wrapText="1"/>
    </xf>
    <xf numFmtId="9" fontId="8" fillId="0" borderId="44" xfId="0" applyNumberFormat="1" applyFont="1" applyBorder="1" applyAlignment="1">
      <alignment horizontal="center" vertical="center"/>
    </xf>
    <xf numFmtId="9" fontId="8" fillId="0" borderId="49" xfId="0" applyNumberFormat="1" applyFont="1" applyBorder="1" applyAlignment="1">
      <alignment horizontal="center" vertical="center"/>
    </xf>
    <xf numFmtId="9" fontId="8" fillId="0" borderId="43" xfId="3" applyFont="1" applyBorder="1" applyAlignment="1">
      <alignment horizontal="center" vertical="center"/>
    </xf>
    <xf numFmtId="9" fontId="8" fillId="0" borderId="37" xfId="3" applyFont="1" applyBorder="1" applyAlignment="1">
      <alignment horizontal="center" vertical="center"/>
    </xf>
    <xf numFmtId="9" fontId="2" fillId="0" borderId="37" xfId="3" applyFont="1" applyBorder="1" applyAlignment="1">
      <alignment horizontal="center" vertical="center"/>
    </xf>
    <xf numFmtId="9" fontId="2" fillId="0" borderId="27" xfId="3" applyFont="1" applyBorder="1" applyAlignment="1">
      <alignment horizontal="center" vertical="center"/>
    </xf>
    <xf numFmtId="9" fontId="2" fillId="0" borderId="38" xfId="3" applyFont="1" applyBorder="1" applyAlignment="1">
      <alignment horizontal="center" vertical="center"/>
    </xf>
    <xf numFmtId="9" fontId="2" fillId="0" borderId="58" xfId="3" applyFont="1" applyBorder="1" applyAlignment="1">
      <alignment horizontal="center" vertical="center"/>
    </xf>
    <xf numFmtId="0" fontId="2" fillId="0" borderId="14" xfId="0" applyFont="1" applyBorder="1" applyAlignment="1">
      <alignment horizontal="center" vertical="center" wrapText="1"/>
    </xf>
    <xf numFmtId="9" fontId="2" fillId="0" borderId="21" xfId="0" applyNumberFormat="1" applyFont="1" applyBorder="1" applyAlignment="1">
      <alignment horizontal="center" vertical="center"/>
    </xf>
    <xf numFmtId="9" fontId="2" fillId="2" borderId="27" xfId="0" applyNumberFormat="1" applyFont="1" applyFill="1" applyBorder="1" applyAlignment="1">
      <alignment horizontal="center" vertical="center"/>
    </xf>
    <xf numFmtId="9" fontId="2" fillId="2" borderId="28" xfId="0" applyNumberFormat="1" applyFont="1" applyFill="1" applyBorder="1" applyAlignment="1">
      <alignment horizontal="center" vertical="center" wrapText="1"/>
    </xf>
    <xf numFmtId="9" fontId="2" fillId="0" borderId="27" xfId="0" applyNumberFormat="1" applyFont="1" applyBorder="1" applyAlignment="1">
      <alignment horizontal="center" vertical="center"/>
    </xf>
    <xf numFmtId="9" fontId="2" fillId="0" borderId="24" xfId="3" applyFont="1" applyBorder="1" applyAlignment="1">
      <alignment horizontal="center" vertical="center"/>
    </xf>
    <xf numFmtId="9" fontId="2" fillId="0" borderId="28" xfId="3" applyFont="1" applyBorder="1" applyAlignment="1">
      <alignment horizontal="center" vertical="center"/>
    </xf>
    <xf numFmtId="9" fontId="2" fillId="0" borderId="59" xfId="3" applyFont="1" applyBorder="1" applyAlignment="1">
      <alignment horizontal="center" vertical="center"/>
    </xf>
    <xf numFmtId="9" fontId="2" fillId="0" borderId="40" xfId="3" applyFont="1" applyBorder="1" applyAlignment="1">
      <alignment horizontal="center" vertical="center"/>
    </xf>
    <xf numFmtId="0" fontId="8" fillId="0" borderId="35" xfId="0" applyFont="1" applyBorder="1" applyAlignment="1">
      <alignment horizontal="center" vertical="center"/>
    </xf>
    <xf numFmtId="9" fontId="2" fillId="0" borderId="21" xfId="3" applyFont="1" applyBorder="1" applyAlignment="1">
      <alignment horizontal="center" vertical="center"/>
    </xf>
    <xf numFmtId="9" fontId="2" fillId="0" borderId="39" xfId="3" applyFont="1" applyBorder="1" applyAlignment="1">
      <alignment horizontal="center" vertical="center"/>
    </xf>
    <xf numFmtId="9" fontId="2" fillId="0" borderId="19" xfId="0" applyNumberFormat="1" applyFont="1" applyBorder="1" applyAlignment="1">
      <alignment horizontal="center" vertical="center" wrapText="1"/>
    </xf>
    <xf numFmtId="9" fontId="2" fillId="0" borderId="19" xfId="3" applyFont="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xf>
    <xf numFmtId="0" fontId="8" fillId="16" borderId="15" xfId="0" applyFont="1" applyFill="1" applyBorder="1" applyAlignment="1">
      <alignment horizontal="center" vertical="center"/>
    </xf>
    <xf numFmtId="0" fontId="8" fillId="16" borderId="48" xfId="0" applyFont="1" applyFill="1" applyBorder="1" applyAlignment="1">
      <alignment horizontal="center" vertical="center"/>
    </xf>
    <xf numFmtId="9" fontId="2" fillId="2" borderId="19" xfId="0" applyNumberFormat="1" applyFont="1" applyFill="1" applyBorder="1" applyAlignment="1">
      <alignment horizontal="center" vertical="center" wrapText="1"/>
    </xf>
    <xf numFmtId="0" fontId="2" fillId="2" borderId="4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3" xfId="0" applyFont="1" applyFill="1" applyBorder="1" applyAlignment="1">
      <alignment horizontal="center" vertical="center"/>
    </xf>
    <xf numFmtId="9" fontId="2" fillId="2" borderId="43" xfId="0" applyNumberFormat="1" applyFont="1" applyFill="1" applyBorder="1" applyAlignment="1">
      <alignment horizontal="center" vertical="center"/>
    </xf>
    <xf numFmtId="9" fontId="2" fillId="2" borderId="24" xfId="0" applyNumberFormat="1" applyFont="1" applyFill="1" applyBorder="1" applyAlignment="1">
      <alignment horizontal="center" vertical="center"/>
    </xf>
    <xf numFmtId="9" fontId="2" fillId="2" borderId="53" xfId="0" applyNumberFormat="1" applyFont="1" applyFill="1" applyBorder="1" applyAlignment="1">
      <alignment horizontal="center" vertical="center"/>
    </xf>
    <xf numFmtId="9" fontId="2" fillId="2" borderId="43" xfId="0" applyNumberFormat="1" applyFont="1" applyFill="1" applyBorder="1" applyAlignment="1">
      <alignment horizontal="center" vertical="center" wrapText="1"/>
    </xf>
    <xf numFmtId="9" fontId="2" fillId="2" borderId="53" xfId="0" applyNumberFormat="1" applyFont="1" applyFill="1" applyBorder="1" applyAlignment="1">
      <alignment horizontal="center" vertical="center" wrapText="1"/>
    </xf>
    <xf numFmtId="10" fontId="2" fillId="0" borderId="44" xfId="0" applyNumberFormat="1" applyFont="1" applyBorder="1" applyAlignment="1">
      <alignment horizontal="center" vertical="center"/>
    </xf>
    <xf numFmtId="10" fontId="2" fillId="0" borderId="49" xfId="0" applyNumberFormat="1" applyFont="1" applyBorder="1" applyAlignment="1">
      <alignment horizontal="center" vertical="center"/>
    </xf>
    <xf numFmtId="10" fontId="2" fillId="0" borderId="43" xfId="3" applyNumberFormat="1" applyFont="1" applyBorder="1" applyAlignment="1">
      <alignment horizontal="center" vertical="center"/>
    </xf>
    <xf numFmtId="10" fontId="2" fillId="0" borderId="37" xfId="3" applyNumberFormat="1" applyFont="1" applyBorder="1" applyAlignment="1">
      <alignment horizontal="center" vertical="center"/>
    </xf>
    <xf numFmtId="9" fontId="2" fillId="0" borderId="60" xfId="3" applyFont="1" applyBorder="1" applyAlignment="1">
      <alignment horizontal="center" vertical="center"/>
    </xf>
    <xf numFmtId="0" fontId="10" fillId="0" borderId="16" xfId="0" applyFont="1" applyBorder="1" applyAlignment="1">
      <alignment horizontal="center" vertical="center"/>
    </xf>
    <xf numFmtId="0" fontId="10" fillId="0" borderId="47" xfId="0" applyFont="1" applyBorder="1" applyAlignment="1">
      <alignment horizontal="center" vertical="center"/>
    </xf>
    <xf numFmtId="0" fontId="10" fillId="0" borderId="35" xfId="0" applyFont="1" applyBorder="1" applyAlignment="1">
      <alignment horizontal="center" vertical="center"/>
    </xf>
    <xf numFmtId="0" fontId="10" fillId="0" borderId="1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42"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0" fillId="0" borderId="41" xfId="0" applyFont="1" applyBorder="1" applyAlignment="1">
      <alignment horizontal="center" vertical="center"/>
    </xf>
    <xf numFmtId="0" fontId="10" fillId="0" borderId="63" xfId="0" applyFont="1" applyBorder="1" applyAlignment="1">
      <alignment horizontal="center" vertical="center"/>
    </xf>
    <xf numFmtId="1" fontId="2" fillId="0" borderId="37" xfId="0" applyNumberFormat="1" applyFont="1" applyBorder="1" applyAlignment="1">
      <alignment horizontal="center" vertical="center"/>
    </xf>
    <xf numFmtId="1" fontId="2" fillId="0" borderId="27" xfId="0" applyNumberFormat="1" applyFont="1" applyBorder="1" applyAlignment="1">
      <alignment horizontal="center" vertical="center"/>
    </xf>
    <xf numFmtId="9" fontId="2" fillId="0" borderId="28" xfId="0" applyNumberFormat="1" applyFont="1" applyBorder="1" applyAlignment="1">
      <alignment horizontal="center" vertical="center" wrapText="1"/>
    </xf>
    <xf numFmtId="10" fontId="2" fillId="0" borderId="44" xfId="3" applyNumberFormat="1" applyFont="1" applyBorder="1" applyAlignment="1">
      <alignment horizontal="center" vertical="center"/>
    </xf>
    <xf numFmtId="10" fontId="2" fillId="0" borderId="49" xfId="3" applyNumberFormat="1" applyFont="1" applyBorder="1" applyAlignment="1">
      <alignment horizontal="center" vertical="center"/>
    </xf>
    <xf numFmtId="10" fontId="2" fillId="0" borderId="46" xfId="3" applyNumberFormat="1" applyFont="1" applyBorder="1" applyAlignment="1">
      <alignment horizontal="center" vertical="center"/>
    </xf>
    <xf numFmtId="10" fontId="2" fillId="0" borderId="51" xfId="3" applyNumberFormat="1" applyFont="1" applyBorder="1" applyAlignment="1">
      <alignment horizontal="center" vertical="center"/>
    </xf>
    <xf numFmtId="0" fontId="8" fillId="2" borderId="39" xfId="0" applyFont="1" applyFill="1" applyBorder="1" applyAlignment="1">
      <alignment horizontal="center" vertical="center"/>
    </xf>
    <xf numFmtId="0" fontId="8" fillId="2" borderId="53"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2" borderId="53" xfId="0" applyFont="1" applyFill="1" applyBorder="1" applyAlignment="1">
      <alignment horizontal="center" vertical="center" wrapText="1"/>
    </xf>
    <xf numFmtId="9" fontId="2" fillId="0" borderId="17" xfId="3" applyFont="1" applyBorder="1" applyAlignment="1">
      <alignment horizontal="center" vertical="center"/>
    </xf>
    <xf numFmtId="9" fontId="2" fillId="0" borderId="29" xfId="3" applyFont="1" applyBorder="1" applyAlignment="1">
      <alignment horizontal="center" vertic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4" xfId="0" applyFont="1" applyBorder="1" applyAlignment="1">
      <alignment horizontal="center" vertical="center" wrapText="1"/>
    </xf>
    <xf numFmtId="1" fontId="2" fillId="0" borderId="19" xfId="3" applyNumberFormat="1" applyFont="1" applyBorder="1" applyAlignment="1">
      <alignment horizontal="center" vertical="center"/>
    </xf>
    <xf numFmtId="1" fontId="2" fillId="0" borderId="28" xfId="3" applyNumberFormat="1" applyFont="1" applyBorder="1" applyAlignment="1">
      <alignment horizontal="center" vertical="center"/>
    </xf>
    <xf numFmtId="165" fontId="2" fillId="0" borderId="19" xfId="1" applyNumberFormat="1" applyFont="1" applyBorder="1" applyAlignment="1">
      <alignment horizontal="center" vertical="center"/>
    </xf>
    <xf numFmtId="165" fontId="2" fillId="0" borderId="28" xfId="1" applyNumberFormat="1" applyFont="1" applyBorder="1" applyAlignment="1">
      <alignment horizontal="center" vertical="center"/>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8" xfId="0" applyFont="1" applyFill="1" applyBorder="1" applyAlignment="1">
      <alignment horizontal="center" vertical="center"/>
    </xf>
    <xf numFmtId="1" fontId="2" fillId="2" borderId="19" xfId="0" applyNumberFormat="1" applyFont="1" applyFill="1" applyBorder="1" applyAlignment="1">
      <alignment horizontal="center" vertical="center"/>
    </xf>
    <xf numFmtId="1" fontId="2" fillId="2" borderId="28" xfId="0" applyNumberFormat="1" applyFont="1" applyFill="1" applyBorder="1" applyAlignment="1">
      <alignment horizontal="center" vertical="center"/>
    </xf>
    <xf numFmtId="165" fontId="2" fillId="0" borderId="43" xfId="1" applyNumberFormat="1" applyFont="1" applyBorder="1" applyAlignment="1">
      <alignment horizontal="center" vertical="center"/>
    </xf>
    <xf numFmtId="1" fontId="2" fillId="0" borderId="24" xfId="3" applyNumberFormat="1" applyFont="1" applyBorder="1" applyAlignment="1">
      <alignment horizontal="center" vertical="center"/>
    </xf>
    <xf numFmtId="10" fontId="2" fillId="0" borderId="21" xfId="0" applyNumberFormat="1" applyFont="1" applyBorder="1" applyAlignment="1">
      <alignment horizontal="center" vertical="center"/>
    </xf>
    <xf numFmtId="10" fontId="2" fillId="0" borderId="27" xfId="0" applyNumberFormat="1" applyFont="1" applyBorder="1" applyAlignment="1">
      <alignment horizontal="center" vertical="center"/>
    </xf>
    <xf numFmtId="10" fontId="2" fillId="0" borderId="19" xfId="3" applyNumberFormat="1" applyFont="1" applyBorder="1" applyAlignment="1">
      <alignment horizontal="center" vertical="center"/>
    </xf>
    <xf numFmtId="10" fontId="2" fillId="0" borderId="28" xfId="3" applyNumberFormat="1" applyFont="1" applyBorder="1" applyAlignment="1">
      <alignment horizontal="center" vertical="center"/>
    </xf>
    <xf numFmtId="10" fontId="2" fillId="0" borderId="24" xfId="3" applyNumberFormat="1" applyFont="1" applyBorder="1" applyAlignment="1">
      <alignment horizontal="center" vertical="center"/>
    </xf>
    <xf numFmtId="10" fontId="2" fillId="0" borderId="60" xfId="3" applyNumberFormat="1" applyFont="1" applyBorder="1" applyAlignment="1">
      <alignment horizontal="center" vertical="center"/>
    </xf>
    <xf numFmtId="10" fontId="2" fillId="0" borderId="29" xfId="3" applyNumberFormat="1" applyFont="1" applyBorder="1" applyAlignment="1">
      <alignment horizontal="center" vertical="center"/>
    </xf>
    <xf numFmtId="10" fontId="2" fillId="0" borderId="17" xfId="3" applyNumberFormat="1" applyFont="1" applyBorder="1" applyAlignment="1">
      <alignment horizontal="center" vertical="center"/>
    </xf>
    <xf numFmtId="10" fontId="2" fillId="0" borderId="37" xfId="0" applyNumberFormat="1" applyFont="1" applyBorder="1" applyAlignment="1">
      <alignment horizontal="center" vertical="center"/>
    </xf>
    <xf numFmtId="9" fontId="2" fillId="0" borderId="59" xfId="0" applyNumberFormat="1" applyFont="1" applyBorder="1" applyAlignment="1">
      <alignment horizontal="center" vertical="center"/>
    </xf>
    <xf numFmtId="0" fontId="2" fillId="0" borderId="58" xfId="0" applyFont="1" applyBorder="1" applyAlignment="1">
      <alignment horizontal="center" vertical="center"/>
    </xf>
    <xf numFmtId="0" fontId="2" fillId="15" borderId="7"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32" xfId="0" applyFont="1" applyFill="1" applyBorder="1" applyAlignment="1">
      <alignment horizontal="center" vertical="center" wrapText="1"/>
    </xf>
    <xf numFmtId="0" fontId="2" fillId="15" borderId="20" xfId="0" applyFont="1" applyFill="1" applyBorder="1" applyAlignment="1">
      <alignment horizontal="center" vertical="center" wrapText="1"/>
    </xf>
    <xf numFmtId="0" fontId="2" fillId="15" borderId="25" xfId="0" applyFont="1" applyFill="1" applyBorder="1" applyAlignment="1">
      <alignment horizontal="center" vertical="center" wrapText="1"/>
    </xf>
    <xf numFmtId="0" fontId="2" fillId="15" borderId="33" xfId="0" applyFont="1" applyFill="1" applyBorder="1" applyAlignment="1">
      <alignment horizontal="center" vertical="center" wrapText="1"/>
    </xf>
    <xf numFmtId="0" fontId="8" fillId="0" borderId="41" xfId="0" applyFont="1" applyBorder="1" applyAlignment="1">
      <alignment horizontal="center" vertical="center"/>
    </xf>
    <xf numFmtId="0" fontId="8" fillId="0" borderId="63" xfId="0" applyFont="1" applyBorder="1" applyAlignment="1">
      <alignment horizontal="center" vertical="center"/>
    </xf>
    <xf numFmtId="0" fontId="8" fillId="16" borderId="21" xfId="0" applyFont="1" applyFill="1" applyBorder="1" applyAlignment="1">
      <alignment horizontal="center" vertical="center"/>
    </xf>
    <xf numFmtId="0" fontId="8" fillId="16" borderId="27" xfId="0" applyFont="1" applyFill="1" applyBorder="1" applyAlignment="1">
      <alignment horizontal="center" vertical="center"/>
    </xf>
    <xf numFmtId="9" fontId="2" fillId="0" borderId="3" xfId="0" applyNumberFormat="1" applyFont="1" applyBorder="1" applyAlignment="1">
      <alignment horizontal="center" vertical="center"/>
    </xf>
    <xf numFmtId="0" fontId="2" fillId="0" borderId="6" xfId="0" applyFont="1" applyBorder="1" applyAlignment="1">
      <alignment horizontal="center" vertical="center"/>
    </xf>
    <xf numFmtId="9" fontId="2" fillId="0" borderId="21" xfId="3" applyFont="1" applyBorder="1" applyAlignment="1">
      <alignment horizontal="center" vertical="center" wrapText="1"/>
    </xf>
    <xf numFmtId="9" fontId="2" fillId="2" borderId="21" xfId="3" applyFont="1" applyFill="1" applyBorder="1" applyAlignment="1">
      <alignment horizontal="center" vertical="center" wrapText="1"/>
    </xf>
    <xf numFmtId="9" fontId="2" fillId="2" borderId="27" xfId="3" applyFont="1" applyFill="1" applyBorder="1" applyAlignment="1">
      <alignment horizontal="center" vertical="center"/>
    </xf>
    <xf numFmtId="0" fontId="10" fillId="0" borderId="23" xfId="0" applyFont="1" applyBorder="1" applyAlignment="1">
      <alignment horizontal="center" vertical="center"/>
    </xf>
    <xf numFmtId="0" fontId="2" fillId="0" borderId="45"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44" xfId="0" applyFont="1" applyBorder="1" applyAlignment="1">
      <alignment horizontal="center" vertical="center"/>
    </xf>
    <xf numFmtId="0" fontId="2" fillId="0" borderId="65" xfId="0" applyFont="1" applyBorder="1" applyAlignment="1">
      <alignment horizontal="center" vertical="center"/>
    </xf>
    <xf numFmtId="0" fontId="8" fillId="0" borderId="43" xfId="0" applyFont="1" applyBorder="1" applyAlignment="1">
      <alignment horizontal="center" vertical="center"/>
    </xf>
    <xf numFmtId="0" fontId="8" fillId="0" borderId="53" xfId="0" applyFont="1" applyBorder="1" applyAlignment="1">
      <alignment horizontal="center" vertical="center"/>
    </xf>
    <xf numFmtId="0" fontId="2" fillId="0" borderId="43" xfId="0" applyFont="1" applyBorder="1" applyAlignment="1">
      <alignment horizontal="center" vertical="center" wrapText="1"/>
    </xf>
    <xf numFmtId="9" fontId="2" fillId="0" borderId="44" xfId="0" applyNumberFormat="1" applyFont="1" applyBorder="1" applyAlignment="1">
      <alignment horizontal="center" vertical="center"/>
    </xf>
    <xf numFmtId="0" fontId="8" fillId="16" borderId="0" xfId="0" applyFont="1" applyFill="1" applyAlignment="1">
      <alignment horizontal="center" vertical="center"/>
    </xf>
    <xf numFmtId="0" fontId="10" fillId="0" borderId="18" xfId="0" applyFont="1" applyBorder="1" applyAlignment="1">
      <alignment horizontal="center" vertical="center"/>
    </xf>
    <xf numFmtId="0" fontId="8" fillId="16" borderId="43" xfId="0" applyFont="1" applyFill="1" applyBorder="1" applyAlignment="1">
      <alignment horizontal="center" vertical="center"/>
    </xf>
    <xf numFmtId="0" fontId="8" fillId="16" borderId="53" xfId="0" applyFont="1" applyFill="1" applyBorder="1" applyAlignment="1">
      <alignment horizontal="center" vertical="center"/>
    </xf>
    <xf numFmtId="9" fontId="2" fillId="0" borderId="43" xfId="3" applyFont="1" applyBorder="1" applyAlignment="1">
      <alignment horizontal="center" vertical="center"/>
    </xf>
    <xf numFmtId="9" fontId="2" fillId="0" borderId="53" xfId="3" applyFont="1" applyBorder="1" applyAlignment="1">
      <alignment horizontal="center" vertical="center"/>
    </xf>
    <xf numFmtId="9" fontId="2" fillId="0" borderId="65" xfId="0" applyNumberFormat="1" applyFont="1" applyBorder="1" applyAlignment="1">
      <alignment horizontal="center" vertical="center"/>
    </xf>
    <xf numFmtId="0" fontId="8" fillId="16" borderId="37" xfId="0" applyFont="1" applyFill="1" applyBorder="1" applyAlignment="1">
      <alignment horizontal="center" vertical="center"/>
    </xf>
    <xf numFmtId="0" fontId="8" fillId="16" borderId="39" xfId="0" applyFont="1" applyFill="1" applyBorder="1" applyAlignment="1">
      <alignment horizontal="center" vertical="center"/>
    </xf>
    <xf numFmtId="42" fontId="2" fillId="0" borderId="37" xfId="2" applyFont="1" applyBorder="1" applyAlignment="1">
      <alignment horizontal="center" vertical="center"/>
    </xf>
    <xf numFmtId="42" fontId="2" fillId="0" borderId="39" xfId="2" applyFont="1" applyBorder="1" applyAlignment="1">
      <alignment horizontal="center" vertical="center"/>
    </xf>
    <xf numFmtId="1" fontId="2" fillId="0" borderId="37" xfId="3" applyNumberFormat="1" applyFont="1" applyBorder="1" applyAlignment="1">
      <alignment horizontal="center" vertical="center"/>
    </xf>
    <xf numFmtId="1" fontId="2" fillId="0" borderId="39" xfId="3" applyNumberFormat="1" applyFont="1" applyBorder="1" applyAlignment="1">
      <alignment horizontal="center" vertical="center"/>
    </xf>
    <xf numFmtId="0" fontId="8" fillId="16" borderId="36" xfId="0" applyFont="1" applyFill="1" applyBorder="1" applyAlignment="1">
      <alignment horizontal="center" vertical="center"/>
    </xf>
    <xf numFmtId="0" fontId="8" fillId="16" borderId="14" xfId="0" applyFont="1" applyFill="1" applyBorder="1" applyAlignment="1">
      <alignment horizontal="center" vertical="center"/>
    </xf>
    <xf numFmtId="0" fontId="8" fillId="16" borderId="42" xfId="0" applyFont="1" applyFill="1" applyBorder="1" applyAlignment="1">
      <alignment horizontal="center" vertical="center"/>
    </xf>
    <xf numFmtId="0" fontId="8" fillId="16" borderId="52" xfId="0" applyFont="1" applyFill="1" applyBorder="1" applyAlignment="1">
      <alignment horizontal="center" vertical="center"/>
    </xf>
    <xf numFmtId="9" fontId="2" fillId="0" borderId="64" xfId="3" applyFont="1" applyBorder="1" applyAlignment="1">
      <alignment horizontal="center" vertical="center"/>
    </xf>
    <xf numFmtId="9" fontId="2" fillId="0" borderId="66" xfId="3" applyFont="1" applyBorder="1" applyAlignment="1">
      <alignment horizontal="center" vertical="center"/>
    </xf>
    <xf numFmtId="1" fontId="2" fillId="2" borderId="37" xfId="0" applyNumberFormat="1" applyFont="1" applyFill="1" applyBorder="1" applyAlignment="1">
      <alignment horizontal="center" vertical="center"/>
    </xf>
    <xf numFmtId="1" fontId="2" fillId="2" borderId="39" xfId="0" applyNumberFormat="1" applyFont="1" applyFill="1" applyBorder="1" applyAlignment="1">
      <alignment horizontal="center" vertical="center"/>
    </xf>
    <xf numFmtId="1" fontId="2" fillId="0" borderId="17" xfId="3" applyNumberFormat="1" applyFont="1" applyBorder="1" applyAlignment="1">
      <alignment horizontal="center" vertical="center"/>
    </xf>
    <xf numFmtId="1" fontId="2" fillId="0" borderId="29" xfId="3" applyNumberFormat="1" applyFont="1" applyBorder="1" applyAlignment="1">
      <alignment horizontal="center" vertical="center"/>
    </xf>
    <xf numFmtId="1" fontId="2" fillId="0" borderId="21" xfId="0" applyNumberFormat="1" applyFont="1" applyBorder="1" applyAlignment="1">
      <alignment horizontal="center" vertical="center"/>
    </xf>
    <xf numFmtId="1" fontId="2" fillId="0" borderId="17" xfId="0" applyNumberFormat="1" applyFont="1" applyBorder="1" applyAlignment="1">
      <alignment horizontal="center" vertical="center"/>
    </xf>
    <xf numFmtId="1" fontId="2" fillId="0" borderId="29" xfId="0" applyNumberFormat="1" applyFont="1" applyBorder="1" applyAlignment="1">
      <alignment horizontal="center" vertical="center"/>
    </xf>
    <xf numFmtId="0" fontId="2" fillId="2" borderId="24" xfId="0" applyFont="1" applyFill="1" applyBorder="1" applyAlignment="1">
      <alignment horizontal="center" vertical="center" wrapText="1"/>
    </xf>
    <xf numFmtId="1" fontId="2" fillId="2" borderId="21" xfId="0" applyNumberFormat="1" applyFont="1" applyFill="1" applyBorder="1" applyAlignment="1">
      <alignment horizontal="center" vertical="center"/>
    </xf>
    <xf numFmtId="0" fontId="8" fillId="16" borderId="24" xfId="0"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28" xfId="0" applyNumberFormat="1" applyFont="1" applyBorder="1" applyAlignment="1">
      <alignment horizontal="center" vertical="center"/>
    </xf>
    <xf numFmtId="1" fontId="2" fillId="0" borderId="60" xfId="3" applyNumberFormat="1"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11" fillId="0" borderId="20" xfId="0" applyFont="1" applyBorder="1" applyAlignment="1">
      <alignment horizontal="center" vertical="center" wrapText="1"/>
    </xf>
    <xf numFmtId="0" fontId="11" fillId="0" borderId="33" xfId="0" applyFont="1" applyBorder="1" applyAlignment="1">
      <alignment horizontal="center" vertical="center" wrapText="1"/>
    </xf>
    <xf numFmtId="2" fontId="2" fillId="0" borderId="19" xfId="3" applyNumberFormat="1" applyFont="1" applyBorder="1" applyAlignment="1">
      <alignment horizontal="center" vertical="center"/>
    </xf>
    <xf numFmtId="2" fontId="2" fillId="0" borderId="28" xfId="3" applyNumberFormat="1" applyFont="1" applyBorder="1" applyAlignment="1">
      <alignment horizontal="center" vertical="center"/>
    </xf>
    <xf numFmtId="0" fontId="11" fillId="0" borderId="8" xfId="0" applyFont="1" applyBorder="1" applyAlignment="1">
      <alignment horizontal="center" vertical="center" wrapText="1"/>
    </xf>
    <xf numFmtId="0" fontId="11" fillId="0" borderId="26" xfId="0" applyFont="1" applyBorder="1" applyAlignment="1">
      <alignment horizontal="center" vertical="center" wrapText="1"/>
    </xf>
    <xf numFmtId="1" fontId="2" fillId="2" borderId="27" xfId="0" applyNumberFormat="1" applyFont="1" applyFill="1" applyBorder="1" applyAlignment="1">
      <alignment horizontal="center" vertical="center"/>
    </xf>
    <xf numFmtId="167" fontId="2" fillId="2" borderId="19" xfId="2" applyNumberFormat="1" applyFont="1" applyFill="1" applyBorder="1" applyAlignment="1">
      <alignment horizontal="center" vertical="center" wrapText="1"/>
    </xf>
    <xf numFmtId="167" fontId="2" fillId="2" borderId="28" xfId="2" applyNumberFormat="1" applyFont="1" applyFill="1" applyBorder="1" applyAlignment="1">
      <alignment horizontal="center" vertical="center"/>
    </xf>
    <xf numFmtId="10" fontId="2" fillId="0" borderId="3" xfId="2" applyNumberFormat="1" applyFont="1" applyBorder="1" applyAlignment="1">
      <alignment horizontal="center" vertical="center"/>
    </xf>
    <xf numFmtId="10" fontId="2" fillId="0" borderId="6" xfId="2" applyNumberFormat="1" applyFont="1" applyBorder="1" applyAlignment="1">
      <alignment horizontal="center" vertical="center"/>
    </xf>
    <xf numFmtId="0" fontId="8" fillId="2" borderId="19" xfId="0" applyFont="1" applyFill="1" applyBorder="1" applyAlignment="1">
      <alignment horizontal="center" vertical="center"/>
    </xf>
    <xf numFmtId="0" fontId="8" fillId="2" borderId="28" xfId="0" applyFont="1" applyFill="1" applyBorder="1" applyAlignment="1">
      <alignment horizontal="center" vertical="center"/>
    </xf>
    <xf numFmtId="10" fontId="2" fillId="0" borderId="22" xfId="3" applyNumberFormat="1" applyFont="1" applyBorder="1" applyAlignment="1">
      <alignment horizontal="center" vertical="center"/>
    </xf>
    <xf numFmtId="10" fontId="2" fillId="0" borderId="30" xfId="3" applyNumberFormat="1" applyFont="1" applyBorder="1" applyAlignment="1">
      <alignment horizontal="center" vertical="center"/>
    </xf>
    <xf numFmtId="0" fontId="8" fillId="16" borderId="49" xfId="0" applyFont="1" applyFill="1" applyBorder="1" applyAlignment="1">
      <alignment horizontal="center" vertical="center"/>
    </xf>
    <xf numFmtId="0" fontId="8" fillId="16" borderId="67" xfId="0" applyFont="1" applyFill="1" applyBorder="1" applyAlignment="1">
      <alignment horizontal="center" vertical="center"/>
    </xf>
    <xf numFmtId="0" fontId="8" fillId="16" borderId="68" xfId="0" applyFont="1" applyFill="1" applyBorder="1" applyAlignment="1">
      <alignment horizontal="center" vertical="center"/>
    </xf>
    <xf numFmtId="0" fontId="8" fillId="0" borderId="71" xfId="0" applyFont="1" applyBorder="1" applyAlignment="1">
      <alignment horizontal="center" vertical="center"/>
    </xf>
    <xf numFmtId="0" fontId="8" fillId="0" borderId="67" xfId="0" applyFont="1" applyBorder="1" applyAlignment="1">
      <alignment horizontal="center" vertical="center"/>
    </xf>
    <xf numFmtId="0" fontId="8" fillId="0" borderId="7" xfId="0" applyFont="1" applyBorder="1" applyAlignment="1">
      <alignment horizontal="center" vertical="center" wrapText="1"/>
    </xf>
    <xf numFmtId="0" fontId="8" fillId="0" borderId="32" xfId="0" applyFont="1" applyBorder="1" applyAlignment="1">
      <alignment horizontal="center" vertical="center" wrapText="1"/>
    </xf>
    <xf numFmtId="0" fontId="2" fillId="2" borderId="72"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8" fillId="0" borderId="22" xfId="0" applyFont="1" applyBorder="1" applyAlignment="1">
      <alignment horizontal="center" vertical="center"/>
    </xf>
    <xf numFmtId="0" fontId="8" fillId="0" borderId="48" xfId="0" applyFont="1" applyBorder="1" applyAlignment="1">
      <alignment horizontal="center" vertical="center"/>
    </xf>
    <xf numFmtId="0" fontId="2" fillId="0" borderId="49" xfId="0" applyFont="1" applyBorder="1" applyAlignment="1">
      <alignment horizontal="center" vertical="center" wrapText="1"/>
    </xf>
    <xf numFmtId="0" fontId="2" fillId="0" borderId="49" xfId="0" applyFont="1" applyBorder="1" applyAlignment="1">
      <alignment horizontal="center" vertical="center"/>
    </xf>
    <xf numFmtId="9" fontId="2" fillId="0" borderId="49" xfId="0" applyNumberFormat="1" applyFont="1" applyBorder="1" applyAlignment="1">
      <alignment horizontal="center" vertical="center"/>
    </xf>
    <xf numFmtId="9" fontId="2" fillId="0" borderId="49" xfId="0" applyNumberFormat="1" applyFont="1" applyBorder="1" applyAlignment="1">
      <alignment horizontal="center" vertical="center" wrapText="1"/>
    </xf>
    <xf numFmtId="9" fontId="2" fillId="0" borderId="39" xfId="0" applyNumberFormat="1" applyFont="1" applyBorder="1" applyAlignment="1">
      <alignment horizontal="center" vertical="center" wrapText="1"/>
    </xf>
    <xf numFmtId="0" fontId="8" fillId="16" borderId="69" xfId="0" applyFont="1" applyFill="1" applyBorder="1" applyAlignment="1">
      <alignment horizontal="center" vertical="center"/>
    </xf>
    <xf numFmtId="0" fontId="8" fillId="16" borderId="70" xfId="0" applyFont="1" applyFill="1" applyBorder="1" applyAlignment="1">
      <alignment horizontal="center" vertical="center"/>
    </xf>
    <xf numFmtId="10" fontId="2" fillId="0" borderId="53" xfId="3" applyNumberFormat="1" applyFont="1" applyBorder="1" applyAlignment="1">
      <alignment horizontal="center" vertical="center"/>
    </xf>
    <xf numFmtId="0" fontId="2" fillId="2" borderId="44" xfId="0" applyFont="1" applyFill="1" applyBorder="1" applyAlignment="1">
      <alignment horizontal="center" vertical="center"/>
    </xf>
    <xf numFmtId="0" fontId="2" fillId="2" borderId="65" xfId="0" applyFont="1" applyFill="1" applyBorder="1" applyAlignment="1">
      <alignment horizontal="center" vertical="center"/>
    </xf>
    <xf numFmtId="9" fontId="2" fillId="2" borderId="44" xfId="0" applyNumberFormat="1" applyFont="1" applyFill="1" applyBorder="1" applyAlignment="1">
      <alignment horizontal="center" vertical="center"/>
    </xf>
    <xf numFmtId="9" fontId="2" fillId="2" borderId="65" xfId="0" applyNumberFormat="1" applyFont="1" applyFill="1" applyBorder="1" applyAlignment="1">
      <alignment horizontal="center" vertical="center"/>
    </xf>
    <xf numFmtId="0" fontId="8" fillId="16" borderId="61" xfId="0" applyFont="1" applyFill="1" applyBorder="1" applyAlignment="1">
      <alignment horizontal="center" vertical="center"/>
    </xf>
    <xf numFmtId="0" fontId="8" fillId="16" borderId="62" xfId="0" applyFont="1" applyFill="1" applyBorder="1" applyAlignment="1">
      <alignment horizontal="center" vertical="center"/>
    </xf>
    <xf numFmtId="0" fontId="8" fillId="0" borderId="16" xfId="0" applyFont="1" applyBorder="1" applyAlignment="1">
      <alignment horizontal="center" vertical="center"/>
    </xf>
    <xf numFmtId="0" fontId="8" fillId="0" borderId="47" xfId="0" applyFont="1" applyBorder="1" applyAlignment="1">
      <alignment horizontal="center" vertical="center"/>
    </xf>
    <xf numFmtId="0" fontId="2" fillId="0" borderId="59" xfId="0" applyFont="1" applyBorder="1" applyAlignment="1">
      <alignment horizontal="center"/>
    </xf>
    <xf numFmtId="0" fontId="2" fillId="0" borderId="58" xfId="0" applyFont="1" applyBorder="1" applyAlignment="1">
      <alignment horizontal="center"/>
    </xf>
    <xf numFmtId="0" fontId="0" fillId="0" borderId="0" xfId="0"/>
    <xf numFmtId="0" fontId="2" fillId="0" borderId="12" xfId="0" applyFont="1" applyBorder="1" applyAlignment="1">
      <alignment horizontal="center" vertical="center"/>
    </xf>
    <xf numFmtId="0" fontId="2" fillId="0" borderId="3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6" xfId="0" applyFont="1" applyBorder="1" applyAlignment="1">
      <alignment horizontal="center" vertical="center"/>
    </xf>
    <xf numFmtId="0" fontId="2" fillId="0" borderId="63" xfId="0" applyFont="1" applyBorder="1" applyAlignment="1">
      <alignment horizontal="center" vertical="center"/>
    </xf>
    <xf numFmtId="9" fontId="2" fillId="0" borderId="19" xfId="0" applyNumberFormat="1" applyFont="1" applyBorder="1" applyAlignment="1">
      <alignment horizontal="center" vertical="center"/>
    </xf>
    <xf numFmtId="9" fontId="2" fillId="0" borderId="28" xfId="0" applyNumberFormat="1" applyFont="1" applyBorder="1" applyAlignment="1">
      <alignment horizontal="center" vertical="center"/>
    </xf>
    <xf numFmtId="1" fontId="2" fillId="0" borderId="38" xfId="3" applyNumberFormat="1" applyFont="1" applyBorder="1" applyAlignment="1">
      <alignment horizontal="center" vertical="center"/>
    </xf>
    <xf numFmtId="1" fontId="2" fillId="0" borderId="40" xfId="3" applyNumberFormat="1" applyFont="1" applyBorder="1" applyAlignment="1">
      <alignment horizontal="center" vertical="center"/>
    </xf>
    <xf numFmtId="0" fontId="8" fillId="16" borderId="0" xfId="0" applyFont="1" applyFill="1" applyBorder="1" applyAlignment="1">
      <alignment horizontal="center" vertical="center"/>
    </xf>
    <xf numFmtId="1" fontId="2" fillId="0" borderId="18" xfId="1" applyNumberFormat="1" applyFont="1" applyBorder="1" applyAlignment="1">
      <alignment horizontal="center" vertical="center"/>
    </xf>
    <xf numFmtId="1" fontId="2" fillId="0" borderId="31" xfId="1" applyNumberFormat="1" applyFont="1" applyBorder="1" applyAlignment="1">
      <alignment horizontal="center" vertical="center"/>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609599</xdr:colOff>
      <xdr:row>9</xdr:row>
      <xdr:rowOff>33337</xdr:rowOff>
    </xdr:from>
    <xdr:ext cx="1790701" cy="395236"/>
    <mc:AlternateContent xmlns:mc="http://schemas.openxmlformats.org/markup-compatibility/2006" xmlns:a14="http://schemas.microsoft.com/office/drawing/2010/main">
      <mc:Choice Requires="a14">
        <xdr:sp macro="" textlink="">
          <xdr:nvSpPr>
            <xdr:cNvPr id="2" name="3 CuadroTexto">
              <a:extLst>
                <a:ext uri="{FF2B5EF4-FFF2-40B4-BE49-F238E27FC236}">
                  <a16:creationId xmlns:a16="http://schemas.microsoft.com/office/drawing/2014/main" id="{9BC68BD3-2879-47BE-981E-E4AFABCC9FB9}"/>
                </a:ext>
              </a:extLst>
            </xdr:cNvPr>
            <xdr:cNvSpPr txBox="1"/>
          </xdr:nvSpPr>
          <xdr:spPr>
            <a:xfrm>
              <a:off x="5638799" y="4424362"/>
              <a:ext cx="1790701" cy="39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700" i="1">
                            <a:latin typeface="Cambria Math" panose="02040503050406030204" pitchFamily="18" charset="0"/>
                          </a:rPr>
                        </m:ctrlPr>
                      </m:naryPr>
                      <m:sub>
                        <m:r>
                          <m:rPr>
                            <m:brk m:alnAt="23"/>
                          </m:rPr>
                          <a:rPr lang="es-CO" sz="700" b="0" i="1">
                            <a:latin typeface="Cambria Math"/>
                          </a:rPr>
                          <m:t>9</m:t>
                        </m:r>
                      </m:sub>
                      <m:sup>
                        <m:r>
                          <a:rPr lang="es-CO" sz="700" b="0" i="1">
                            <a:latin typeface="Cambria Math"/>
                          </a:rPr>
                          <m:t>10</m:t>
                        </m:r>
                      </m:sup>
                      <m:e>
                        <m:r>
                          <a:rPr lang="es-CO" sz="700" b="0" i="1">
                            <a:latin typeface="Cambria Math"/>
                          </a:rPr>
                          <m:t># </m:t>
                        </m:r>
                        <m:r>
                          <a:rPr lang="es-CO" sz="700" b="0" i="1">
                            <a:latin typeface="Cambria Math"/>
                          </a:rPr>
                          <m:t>𝑑𝑒</m:t>
                        </m:r>
                        <m:r>
                          <a:rPr lang="es-CO" sz="700" b="0" i="1">
                            <a:latin typeface="Cambria Math"/>
                          </a:rPr>
                          <m:t> </m:t>
                        </m:r>
                        <m:r>
                          <a:rPr lang="es-CO" sz="700" b="0" i="1">
                            <a:latin typeface="Cambria Math"/>
                          </a:rPr>
                          <m:t>𝑟𝑒𝑠𝑝𝑢𝑒𝑠𝑡𝑎𝑠</m:t>
                        </m:r>
                        <m:r>
                          <a:rPr lang="es-CO" sz="700" b="0" i="1">
                            <a:latin typeface="Cambria Math"/>
                          </a:rPr>
                          <m:t> − </m:t>
                        </m:r>
                        <m:nary>
                          <m:naryPr>
                            <m:chr m:val="∑"/>
                            <m:ctrlPr>
                              <a:rPr lang="es-CO" sz="700" i="1">
                                <a:solidFill>
                                  <a:schemeClr val="tx1"/>
                                </a:solidFill>
                                <a:effectLst/>
                                <a:latin typeface="Cambria Math" panose="02040503050406030204" pitchFamily="18" charset="0"/>
                                <a:ea typeface="+mn-ea"/>
                                <a:cs typeface="+mn-cs"/>
                              </a:rPr>
                            </m:ctrlPr>
                          </m:naryPr>
                          <m:sub>
                            <m:r>
                              <m:rPr>
                                <m:brk m:alnAt="23"/>
                              </m:rPr>
                              <a:rPr lang="es-CO" sz="700" b="0" i="1">
                                <a:solidFill>
                                  <a:schemeClr val="tx1"/>
                                </a:solidFill>
                                <a:effectLst/>
                                <a:latin typeface="Cambria Math"/>
                                <a:ea typeface="+mn-ea"/>
                                <a:cs typeface="+mn-cs"/>
                              </a:rPr>
                              <m:t>1</m:t>
                            </m:r>
                          </m:sub>
                          <m:sup>
                            <m:r>
                              <a:rPr lang="es-CO" sz="700" b="0" i="1">
                                <a:solidFill>
                                  <a:schemeClr val="tx1"/>
                                </a:solidFill>
                                <a:effectLst/>
                                <a:latin typeface="Cambria Math"/>
                                <a:ea typeface="+mn-ea"/>
                                <a:cs typeface="+mn-cs"/>
                              </a:rPr>
                              <m:t>6</m:t>
                            </m:r>
                          </m:sup>
                          <m:e>
                            <m:r>
                              <a:rPr lang="es-CO" sz="700" b="0" i="1">
                                <a:solidFill>
                                  <a:schemeClr val="tx1"/>
                                </a:solidFill>
                                <a:effectLst/>
                                <a:latin typeface="Cambria Math"/>
                                <a:ea typeface="+mn-ea"/>
                                <a:cs typeface="+mn-cs"/>
                              </a:rPr>
                              <m:t># </m:t>
                            </m:r>
                            <m:r>
                              <a:rPr lang="es-CO" sz="700" b="0" i="1">
                                <a:solidFill>
                                  <a:schemeClr val="tx1"/>
                                </a:solidFill>
                                <a:effectLst/>
                                <a:latin typeface="Cambria Math"/>
                                <a:ea typeface="+mn-ea"/>
                                <a:cs typeface="+mn-cs"/>
                              </a:rPr>
                              <m:t>𝑑𝑒</m:t>
                            </m:r>
                            <m:r>
                              <a:rPr lang="es-CO" sz="700" b="0" i="1">
                                <a:solidFill>
                                  <a:schemeClr val="tx1"/>
                                </a:solidFill>
                                <a:effectLst/>
                                <a:latin typeface="Cambria Math"/>
                                <a:ea typeface="+mn-ea"/>
                                <a:cs typeface="+mn-cs"/>
                              </a:rPr>
                              <m:t> </m:t>
                            </m:r>
                            <m:r>
                              <a:rPr lang="es-CO" sz="700" b="0" i="1">
                                <a:solidFill>
                                  <a:schemeClr val="tx1"/>
                                </a:solidFill>
                                <a:effectLst/>
                                <a:latin typeface="Cambria Math"/>
                                <a:ea typeface="+mn-ea"/>
                                <a:cs typeface="+mn-cs"/>
                              </a:rPr>
                              <m:t>𝑟𝑒𝑠𝑝𝑢𝑒𝑠𝑡𝑎𝑠</m:t>
                            </m:r>
                          </m:e>
                        </m:nary>
                      </m:e>
                    </m:nary>
                  </m:oMath>
                </m:oMathPara>
              </a14:m>
              <a:endParaRPr lang="es-CO" sz="700"/>
            </a:p>
          </xdr:txBody>
        </xdr:sp>
      </mc:Choice>
      <mc:Fallback xmlns="">
        <xdr:sp macro="" textlink="">
          <xdr:nvSpPr>
            <xdr:cNvPr id="2" name="3 CuadroTexto">
              <a:extLst>
                <a:ext uri="{FF2B5EF4-FFF2-40B4-BE49-F238E27FC236}">
                  <a16:creationId xmlns:a16="http://schemas.microsoft.com/office/drawing/2014/main" id="{9BC68BD3-2879-47BE-981E-E4AFABCC9FB9}"/>
                </a:ext>
              </a:extLst>
            </xdr:cNvPr>
            <xdr:cNvSpPr txBox="1"/>
          </xdr:nvSpPr>
          <xdr:spPr>
            <a:xfrm>
              <a:off x="5638799" y="4424362"/>
              <a:ext cx="1790701" cy="39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CO" sz="700" i="0">
                  <a:latin typeface="Cambria Math" panose="02040503050406030204" pitchFamily="18" charset="0"/>
                </a:rPr>
                <a:t>∑</a:t>
              </a:r>
              <a:r>
                <a:rPr lang="es-CO" sz="700" b="0" i="0">
                  <a:latin typeface="Cambria Math" panose="02040503050406030204" pitchFamily="18" charset="0"/>
                </a:rPr>
                <a:t>_</a:t>
              </a:r>
              <a:r>
                <a:rPr lang="es-CO" sz="700" b="0" i="0">
                  <a:latin typeface="Cambria Math"/>
                </a:rPr>
                <a:t>9</a:t>
              </a:r>
              <a:r>
                <a:rPr lang="es-CO" sz="700" b="0" i="0">
                  <a:latin typeface="Cambria Math" panose="02040503050406030204" pitchFamily="18" charset="0"/>
                </a:rPr>
                <a:t>^</a:t>
              </a:r>
              <a:r>
                <a:rPr lang="es-CO" sz="700" b="0" i="0">
                  <a:latin typeface="Cambria Math"/>
                </a:rPr>
                <a:t>10</a:t>
              </a:r>
              <a:r>
                <a:rPr lang="es-CO" sz="700" b="0" i="0">
                  <a:solidFill>
                    <a:schemeClr val="tx1"/>
                  </a:solidFill>
                  <a:effectLst/>
                  <a:latin typeface="Cambria Math" panose="02040503050406030204" pitchFamily="18" charset="0"/>
                  <a:ea typeface="+mn-ea"/>
                  <a:cs typeface="+mn-cs"/>
                </a:rPr>
                <a:t>▒〖</a:t>
              </a:r>
              <a:r>
                <a:rPr lang="es-CO" sz="700" b="0" i="0">
                  <a:latin typeface="Cambria Math"/>
                </a:rPr>
                <a:t># 𝑑𝑒 𝑟𝑒𝑠𝑝𝑢𝑒𝑠𝑡𝑎𝑠 − </a:t>
              </a:r>
              <a:r>
                <a:rPr lang="es-CO" sz="700" b="0" i="0">
                  <a:solidFill>
                    <a:schemeClr val="tx1"/>
                  </a:solidFill>
                  <a:effectLst/>
                  <a:latin typeface="Cambria Math" panose="02040503050406030204" pitchFamily="18" charset="0"/>
                  <a:ea typeface="+mn-ea"/>
                  <a:cs typeface="+mn-cs"/>
                </a:rPr>
                <a:t>∑_</a:t>
              </a:r>
              <a:r>
                <a:rPr lang="es-CO" sz="700" b="0" i="0">
                  <a:solidFill>
                    <a:schemeClr val="tx1"/>
                  </a:solidFill>
                  <a:effectLst/>
                  <a:latin typeface="Cambria Math"/>
                  <a:ea typeface="+mn-ea"/>
                  <a:cs typeface="+mn-cs"/>
                </a:rPr>
                <a:t>1</a:t>
              </a:r>
              <a:r>
                <a:rPr lang="es-CO" sz="700" b="0" i="0">
                  <a:solidFill>
                    <a:schemeClr val="tx1"/>
                  </a:solidFill>
                  <a:effectLst/>
                  <a:latin typeface="Cambria Math" panose="02040503050406030204" pitchFamily="18" charset="0"/>
                  <a:ea typeface="+mn-ea"/>
                  <a:cs typeface="+mn-cs"/>
                </a:rPr>
                <a:t>^</a:t>
              </a:r>
              <a:r>
                <a:rPr lang="es-CO" sz="700" b="0" i="0">
                  <a:solidFill>
                    <a:schemeClr val="tx1"/>
                  </a:solidFill>
                  <a:effectLst/>
                  <a:latin typeface="Cambria Math"/>
                  <a:ea typeface="+mn-ea"/>
                  <a:cs typeface="+mn-cs"/>
                </a:rPr>
                <a:t>6</a:t>
              </a:r>
              <a:r>
                <a:rPr lang="es-CO" sz="700" b="0" i="0">
                  <a:solidFill>
                    <a:schemeClr val="tx1"/>
                  </a:solidFill>
                  <a:effectLst/>
                  <a:latin typeface="Cambria Math" panose="02040503050406030204" pitchFamily="18" charset="0"/>
                  <a:ea typeface="+mn-ea"/>
                  <a:cs typeface="+mn-cs"/>
                </a:rPr>
                <a:t>▒〖</a:t>
              </a:r>
              <a:r>
                <a:rPr lang="es-CO" sz="700" b="0" i="0">
                  <a:solidFill>
                    <a:schemeClr val="tx1"/>
                  </a:solidFill>
                  <a:effectLst/>
                  <a:latin typeface="Cambria Math"/>
                  <a:ea typeface="+mn-ea"/>
                  <a:cs typeface="+mn-cs"/>
                </a:rPr>
                <a:t># 𝑑𝑒 𝑟𝑒𝑠𝑝𝑢𝑒𝑠𝑡𝑎𝑠</a:t>
              </a:r>
              <a:r>
                <a:rPr lang="es-CO" sz="700" b="0" i="0">
                  <a:solidFill>
                    <a:schemeClr val="tx1"/>
                  </a:solidFill>
                  <a:effectLst/>
                  <a:latin typeface="Cambria Math" panose="02040503050406030204" pitchFamily="18" charset="0"/>
                  <a:ea typeface="+mn-ea"/>
                  <a:cs typeface="+mn-cs"/>
                </a:rPr>
                <a:t>〗〗</a:t>
              </a:r>
              <a:endParaRPr lang="es-CO" sz="7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21"/>
  <sheetViews>
    <sheetView tabSelected="1" zoomScaleNormal="100" workbookViewId="0">
      <pane xSplit="12" ySplit="5" topLeftCell="AD6" activePane="bottomRight" state="frozen"/>
      <selection pane="topRight" activeCell="M1" sqref="M1"/>
      <selection pane="bottomLeft" activeCell="A6" sqref="A6"/>
      <selection pane="bottomRight" activeCell="AJ6" sqref="AJ6:AJ7"/>
    </sheetView>
  </sheetViews>
  <sheetFormatPr baseColWidth="10" defaultRowHeight="11.25" x14ac:dyDescent="0.2"/>
  <cols>
    <col min="1" max="1" width="2.42578125" style="1" customWidth="1"/>
    <col min="2" max="2" width="13.140625" style="1" customWidth="1"/>
    <col min="3" max="4" width="16.7109375" style="1" customWidth="1"/>
    <col min="5" max="5" width="17.85546875" style="1" customWidth="1"/>
    <col min="6" max="6" width="8.5703125" style="1" customWidth="1"/>
    <col min="7" max="7" width="10.42578125" style="1" bestFit="1" customWidth="1"/>
    <col min="8" max="8" width="25.42578125" style="1" customWidth="1"/>
    <col min="9" max="9" width="9.85546875" style="1" customWidth="1"/>
    <col min="10" max="10" width="12.140625" style="1" customWidth="1"/>
    <col min="11" max="11" width="9.85546875" style="1" customWidth="1"/>
    <col min="12" max="12" width="11.42578125" style="1" customWidth="1"/>
    <col min="13" max="13" width="17.5703125" style="1" customWidth="1"/>
    <col min="14" max="14" width="9.85546875" style="1" customWidth="1"/>
    <col min="15" max="15" width="17.5703125" style="1" customWidth="1"/>
    <col min="16" max="16" width="9.85546875" style="1" customWidth="1"/>
    <col min="17" max="17" width="17.5703125" style="1" bestFit="1" customWidth="1"/>
    <col min="18" max="18" width="9.7109375" style="1" customWidth="1"/>
    <col min="19" max="19" width="16.5703125" style="1" bestFit="1" customWidth="1"/>
    <col min="20" max="20" width="9.7109375" style="1" customWidth="1"/>
    <col min="21" max="21" width="16.5703125" style="1" bestFit="1" customWidth="1"/>
    <col min="22" max="22" width="9.7109375" style="1" customWidth="1"/>
    <col min="23" max="23" width="16.5703125" style="1" bestFit="1" customWidth="1"/>
    <col min="24" max="24" width="9.85546875" style="1" customWidth="1"/>
    <col min="25" max="25" width="16.5703125" style="1" bestFit="1" customWidth="1"/>
    <col min="26" max="26" width="9.7109375" style="1" customWidth="1"/>
    <col min="27" max="27" width="16.5703125" style="1" bestFit="1" customWidth="1"/>
    <col min="28" max="28" width="9.85546875" style="1" customWidth="1"/>
    <col min="29" max="29" width="16.5703125" style="1" bestFit="1" customWidth="1"/>
    <col min="30" max="30" width="9.85546875" style="1" customWidth="1"/>
    <col min="31" max="31" width="16.5703125" style="1" bestFit="1" customWidth="1"/>
    <col min="32" max="32" width="13" style="1" customWidth="1"/>
    <col min="33" max="33" width="17" style="1" customWidth="1"/>
    <col min="34" max="34" width="9.85546875" style="1" customWidth="1"/>
    <col min="35" max="35" width="18.7109375" style="1" bestFit="1" customWidth="1"/>
    <col min="36" max="36" width="9.85546875" style="1" customWidth="1"/>
    <col min="37" max="16384" width="11.42578125" style="1"/>
  </cols>
  <sheetData>
    <row r="1" spans="1:36" ht="12" thickBot="1" x14ac:dyDescent="0.25"/>
    <row r="2" spans="1:36" ht="15" customHeight="1" x14ac:dyDescent="0.2">
      <c r="A2" s="111" t="s">
        <v>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3"/>
    </row>
    <row r="3" spans="1:36" ht="15.75" customHeight="1" thickBot="1" x14ac:dyDescent="0.25">
      <c r="A3" s="114"/>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6"/>
    </row>
    <row r="4" spans="1:36" s="2" customFormat="1" ht="12.75" thickBot="1" x14ac:dyDescent="0.25">
      <c r="A4" s="117" t="s">
        <v>1</v>
      </c>
      <c r="B4" s="117" t="s">
        <v>2</v>
      </c>
      <c r="C4" s="119" t="s">
        <v>3</v>
      </c>
      <c r="D4" s="121" t="s">
        <v>4</v>
      </c>
      <c r="E4" s="123" t="s">
        <v>5</v>
      </c>
      <c r="F4" s="125" t="s">
        <v>6</v>
      </c>
      <c r="G4" s="127" t="s">
        <v>7</v>
      </c>
      <c r="H4" s="128"/>
      <c r="I4" s="117" t="s">
        <v>8</v>
      </c>
      <c r="J4" s="123" t="s">
        <v>9</v>
      </c>
      <c r="K4" s="119" t="s">
        <v>10</v>
      </c>
      <c r="L4" s="119" t="s">
        <v>11</v>
      </c>
      <c r="M4" s="103" t="s">
        <v>12</v>
      </c>
      <c r="N4" s="104"/>
      <c r="O4" s="105" t="s">
        <v>13</v>
      </c>
      <c r="P4" s="106"/>
      <c r="Q4" s="107" t="s">
        <v>14</v>
      </c>
      <c r="R4" s="108"/>
      <c r="S4" s="109" t="s">
        <v>15</v>
      </c>
      <c r="T4" s="110"/>
      <c r="U4" s="166" t="s">
        <v>16</v>
      </c>
      <c r="V4" s="167"/>
      <c r="W4" s="168" t="s">
        <v>17</v>
      </c>
      <c r="X4" s="169"/>
      <c r="Y4" s="170" t="s">
        <v>18</v>
      </c>
      <c r="Z4" s="171"/>
      <c r="AA4" s="172" t="s">
        <v>19</v>
      </c>
      <c r="AB4" s="173"/>
      <c r="AC4" s="174" t="s">
        <v>20</v>
      </c>
      <c r="AD4" s="175"/>
      <c r="AE4" s="176" t="s">
        <v>21</v>
      </c>
      <c r="AF4" s="177"/>
      <c r="AG4" s="146" t="s">
        <v>22</v>
      </c>
      <c r="AH4" s="147"/>
      <c r="AI4" s="148" t="s">
        <v>23</v>
      </c>
      <c r="AJ4" s="149"/>
    </row>
    <row r="5" spans="1:36" s="2" customFormat="1" ht="29.25" customHeight="1" thickBot="1" x14ac:dyDescent="0.25">
      <c r="A5" s="118"/>
      <c r="B5" s="118"/>
      <c r="C5" s="120"/>
      <c r="D5" s="122"/>
      <c r="E5" s="124"/>
      <c r="F5" s="126"/>
      <c r="G5" s="129"/>
      <c r="H5" s="130"/>
      <c r="I5" s="118"/>
      <c r="J5" s="124"/>
      <c r="K5" s="120"/>
      <c r="L5" s="120"/>
      <c r="M5" s="3" t="s">
        <v>24</v>
      </c>
      <c r="N5" s="4" t="s">
        <v>25</v>
      </c>
      <c r="O5" s="3" t="s">
        <v>24</v>
      </c>
      <c r="P5" s="4" t="s">
        <v>25</v>
      </c>
      <c r="Q5" s="3" t="s">
        <v>24</v>
      </c>
      <c r="R5" s="4" t="s">
        <v>25</v>
      </c>
      <c r="S5" s="3" t="s">
        <v>24</v>
      </c>
      <c r="T5" s="4" t="s">
        <v>25</v>
      </c>
      <c r="U5" s="3" t="s">
        <v>24</v>
      </c>
      <c r="V5" s="4" t="s">
        <v>25</v>
      </c>
      <c r="W5" s="3" t="s">
        <v>24</v>
      </c>
      <c r="X5" s="4" t="s">
        <v>25</v>
      </c>
      <c r="Y5" s="3" t="s">
        <v>24</v>
      </c>
      <c r="Z5" s="4" t="s">
        <v>25</v>
      </c>
      <c r="AA5" s="3" t="s">
        <v>24</v>
      </c>
      <c r="AB5" s="4" t="s">
        <v>25</v>
      </c>
      <c r="AC5" s="3" t="s">
        <v>24</v>
      </c>
      <c r="AD5" s="4" t="s">
        <v>25</v>
      </c>
      <c r="AE5" s="3" t="s">
        <v>24</v>
      </c>
      <c r="AF5" s="4" t="s">
        <v>25</v>
      </c>
      <c r="AG5" s="3" t="s">
        <v>24</v>
      </c>
      <c r="AH5" s="4" t="s">
        <v>25</v>
      </c>
      <c r="AI5" s="3" t="s">
        <v>24</v>
      </c>
      <c r="AJ5" s="4" t="s">
        <v>25</v>
      </c>
    </row>
    <row r="6" spans="1:36" ht="30.75" customHeight="1" x14ac:dyDescent="0.2">
      <c r="A6" s="150">
        <v>1</v>
      </c>
      <c r="B6" s="152" t="s">
        <v>26</v>
      </c>
      <c r="C6" s="155" t="s">
        <v>27</v>
      </c>
      <c r="D6" s="158" t="s">
        <v>28</v>
      </c>
      <c r="E6" s="161" t="s">
        <v>29</v>
      </c>
      <c r="F6" s="163" t="s">
        <v>30</v>
      </c>
      <c r="G6" s="5" t="s">
        <v>31</v>
      </c>
      <c r="H6" s="6" t="s">
        <v>32</v>
      </c>
      <c r="I6" s="163" t="s">
        <v>33</v>
      </c>
      <c r="J6" s="165">
        <v>1</v>
      </c>
      <c r="K6" s="138" t="s">
        <v>34</v>
      </c>
      <c r="L6" s="140" t="s">
        <v>35</v>
      </c>
      <c r="M6" s="142"/>
      <c r="N6" s="144">
        <v>1</v>
      </c>
      <c r="O6" s="131"/>
      <c r="P6" s="133">
        <v>0.9</v>
      </c>
      <c r="Q6" s="131"/>
      <c r="R6" s="133">
        <v>1</v>
      </c>
      <c r="S6" s="131"/>
      <c r="T6" s="136">
        <v>1</v>
      </c>
      <c r="U6" s="131"/>
      <c r="V6" s="136">
        <v>1.19</v>
      </c>
      <c r="W6" s="131"/>
      <c r="X6" s="133">
        <v>0.98</v>
      </c>
      <c r="Y6" s="131"/>
      <c r="Z6" s="136">
        <v>1</v>
      </c>
      <c r="AA6" s="131"/>
      <c r="AB6" s="133">
        <v>0.92</v>
      </c>
      <c r="AC6" s="131"/>
      <c r="AD6" s="133">
        <v>0.75</v>
      </c>
      <c r="AE6" s="131"/>
      <c r="AF6" s="133">
        <v>1</v>
      </c>
      <c r="AG6" s="131"/>
      <c r="AH6" s="136">
        <v>1</v>
      </c>
      <c r="AI6" s="131"/>
      <c r="AJ6" s="186">
        <v>1</v>
      </c>
    </row>
    <row r="7" spans="1:36" ht="30.75" customHeight="1" thickBot="1" x14ac:dyDescent="0.25">
      <c r="A7" s="151"/>
      <c r="B7" s="153"/>
      <c r="C7" s="156"/>
      <c r="D7" s="159"/>
      <c r="E7" s="162"/>
      <c r="F7" s="164"/>
      <c r="G7" s="7" t="s">
        <v>36</v>
      </c>
      <c r="H7" s="8" t="s">
        <v>37</v>
      </c>
      <c r="I7" s="164"/>
      <c r="J7" s="164"/>
      <c r="K7" s="139"/>
      <c r="L7" s="141"/>
      <c r="M7" s="143"/>
      <c r="N7" s="145"/>
      <c r="O7" s="132"/>
      <c r="P7" s="135"/>
      <c r="Q7" s="132"/>
      <c r="R7" s="135"/>
      <c r="S7" s="132"/>
      <c r="T7" s="137"/>
      <c r="U7" s="132"/>
      <c r="V7" s="137"/>
      <c r="W7" s="132"/>
      <c r="X7" s="134"/>
      <c r="Y7" s="132"/>
      <c r="Z7" s="137"/>
      <c r="AA7" s="132"/>
      <c r="AB7" s="134"/>
      <c r="AC7" s="132"/>
      <c r="AD7" s="134"/>
      <c r="AE7" s="132"/>
      <c r="AF7" s="134"/>
      <c r="AG7" s="132"/>
      <c r="AH7" s="137"/>
      <c r="AI7" s="132"/>
      <c r="AJ7" s="187"/>
    </row>
    <row r="8" spans="1:36" ht="37.5" customHeight="1" x14ac:dyDescent="0.2">
      <c r="A8" s="151">
        <v>2</v>
      </c>
      <c r="B8" s="153"/>
      <c r="C8" s="156"/>
      <c r="D8" s="159"/>
      <c r="E8" s="189" t="s">
        <v>38</v>
      </c>
      <c r="F8" s="191" t="s">
        <v>39</v>
      </c>
      <c r="G8" s="193" t="s">
        <v>40</v>
      </c>
      <c r="H8" s="195" t="s">
        <v>41</v>
      </c>
      <c r="I8" s="191" t="s">
        <v>33</v>
      </c>
      <c r="J8" s="197" t="s">
        <v>42</v>
      </c>
      <c r="K8" s="197" t="s">
        <v>43</v>
      </c>
      <c r="L8" s="182" t="s">
        <v>44</v>
      </c>
      <c r="M8" s="184"/>
      <c r="N8" s="184"/>
      <c r="O8" s="184"/>
      <c r="P8" s="184"/>
      <c r="Q8" s="184"/>
      <c r="R8" s="184"/>
      <c r="S8" s="142"/>
      <c r="T8" s="178">
        <v>8671</v>
      </c>
      <c r="U8" s="180"/>
      <c r="V8" s="178">
        <v>8845</v>
      </c>
      <c r="W8" s="180"/>
      <c r="X8" s="178">
        <v>8299</v>
      </c>
      <c r="Y8" s="180"/>
      <c r="Z8" s="178">
        <v>9147</v>
      </c>
      <c r="AA8" s="180"/>
      <c r="AB8" s="178">
        <v>11430</v>
      </c>
      <c r="AC8" s="180"/>
      <c r="AD8" s="178">
        <v>12008</v>
      </c>
      <c r="AE8" s="180"/>
      <c r="AF8" s="178">
        <v>12170</v>
      </c>
      <c r="AG8" s="180"/>
      <c r="AH8" s="178">
        <v>10326</v>
      </c>
      <c r="AI8" s="180"/>
      <c r="AJ8" s="178">
        <v>10887</v>
      </c>
    </row>
    <row r="9" spans="1:36" ht="162" customHeight="1" thickBot="1" x14ac:dyDescent="0.25">
      <c r="A9" s="188"/>
      <c r="B9" s="154"/>
      <c r="C9" s="157"/>
      <c r="D9" s="160"/>
      <c r="E9" s="190"/>
      <c r="F9" s="192"/>
      <c r="G9" s="194"/>
      <c r="H9" s="196"/>
      <c r="I9" s="192"/>
      <c r="J9" s="198"/>
      <c r="K9" s="199"/>
      <c r="L9" s="183"/>
      <c r="M9" s="185"/>
      <c r="N9" s="185"/>
      <c r="O9" s="185"/>
      <c r="P9" s="185"/>
      <c r="Q9" s="185"/>
      <c r="R9" s="185"/>
      <c r="S9" s="143"/>
      <c r="T9" s="179"/>
      <c r="U9" s="181"/>
      <c r="V9" s="179"/>
      <c r="W9" s="181"/>
      <c r="X9" s="179"/>
      <c r="Y9" s="181"/>
      <c r="Z9" s="179"/>
      <c r="AA9" s="181"/>
      <c r="AB9" s="179"/>
      <c r="AC9" s="181"/>
      <c r="AD9" s="179"/>
      <c r="AE9" s="181"/>
      <c r="AF9" s="179"/>
      <c r="AG9" s="181"/>
      <c r="AH9" s="179"/>
      <c r="AI9" s="181"/>
      <c r="AJ9" s="179"/>
    </row>
    <row r="10" spans="1:36" ht="36" customHeight="1" x14ac:dyDescent="0.2">
      <c r="A10" s="220">
        <v>3</v>
      </c>
      <c r="B10" s="153" t="s">
        <v>45</v>
      </c>
      <c r="C10" s="155" t="s">
        <v>46</v>
      </c>
      <c r="D10" s="158" t="s">
        <v>47</v>
      </c>
      <c r="E10" s="222" t="s">
        <v>48</v>
      </c>
      <c r="F10" s="224" t="s">
        <v>39</v>
      </c>
      <c r="G10" s="9" t="s">
        <v>31</v>
      </c>
      <c r="H10" s="10"/>
      <c r="I10" s="224" t="s">
        <v>33</v>
      </c>
      <c r="J10" s="226" t="s">
        <v>49</v>
      </c>
      <c r="K10" s="228" t="s">
        <v>34</v>
      </c>
      <c r="L10" s="217" t="s">
        <v>35</v>
      </c>
      <c r="M10" s="218"/>
      <c r="N10" s="219"/>
      <c r="O10" s="219"/>
      <c r="P10" s="219"/>
      <c r="Q10" s="219"/>
      <c r="R10" s="219"/>
      <c r="S10" s="11">
        <v>850</v>
      </c>
      <c r="T10" s="200">
        <v>0.91890000000000005</v>
      </c>
      <c r="U10" s="11">
        <v>673</v>
      </c>
      <c r="V10" s="200">
        <v>0.94789999999999996</v>
      </c>
      <c r="W10" s="11">
        <v>316</v>
      </c>
      <c r="X10" s="200">
        <v>0.99060000000000004</v>
      </c>
      <c r="Y10" s="11">
        <v>174</v>
      </c>
      <c r="Z10" s="200">
        <f>Y10/Y11</f>
        <v>0.95081967213114749</v>
      </c>
      <c r="AA10" s="11">
        <v>772</v>
      </c>
      <c r="AB10" s="200">
        <f>AA10/AA11</f>
        <v>0.91360946745562133</v>
      </c>
      <c r="AC10" s="11">
        <v>552</v>
      </c>
      <c r="AD10" s="202">
        <f>AC10/AC11</f>
        <v>0.91089108910891092</v>
      </c>
      <c r="AE10" s="11">
        <v>616</v>
      </c>
      <c r="AF10" s="202">
        <f>AE10/AE11</f>
        <v>0.89665211062590977</v>
      </c>
      <c r="AG10" s="11">
        <v>396</v>
      </c>
      <c r="AH10" s="202">
        <f>AG10/AG11</f>
        <v>0.95652173913043481</v>
      </c>
      <c r="AI10" s="12">
        <v>163</v>
      </c>
      <c r="AJ10" s="204">
        <f>AI10/AI11</f>
        <v>0.96449704142011838</v>
      </c>
    </row>
    <row r="11" spans="1:36" ht="26.25" customHeight="1" thickBot="1" x14ac:dyDescent="0.25">
      <c r="A11" s="221"/>
      <c r="B11" s="153"/>
      <c r="C11" s="156"/>
      <c r="D11" s="159"/>
      <c r="E11" s="223" t="s">
        <v>50</v>
      </c>
      <c r="F11" s="225"/>
      <c r="G11" s="13" t="s">
        <v>36</v>
      </c>
      <c r="H11" s="14" t="s">
        <v>51</v>
      </c>
      <c r="I11" s="225"/>
      <c r="J11" s="227"/>
      <c r="K11" s="229"/>
      <c r="L11" s="217"/>
      <c r="M11" s="218"/>
      <c r="N11" s="219"/>
      <c r="O11" s="219"/>
      <c r="P11" s="219"/>
      <c r="Q11" s="219"/>
      <c r="R11" s="219"/>
      <c r="S11" s="15">
        <v>925</v>
      </c>
      <c r="T11" s="201"/>
      <c r="U11" s="15">
        <v>710</v>
      </c>
      <c r="V11" s="201"/>
      <c r="W11" s="15">
        <v>319</v>
      </c>
      <c r="X11" s="201"/>
      <c r="Y11" s="15">
        <v>183</v>
      </c>
      <c r="Z11" s="201"/>
      <c r="AA11" s="15">
        <v>845</v>
      </c>
      <c r="AB11" s="201"/>
      <c r="AC11" s="15">
        <v>606</v>
      </c>
      <c r="AD11" s="203"/>
      <c r="AE11" s="15">
        <v>687</v>
      </c>
      <c r="AF11" s="203"/>
      <c r="AG11" s="15">
        <v>414</v>
      </c>
      <c r="AH11" s="203"/>
      <c r="AI11" s="16">
        <v>169</v>
      </c>
      <c r="AJ11" s="205"/>
    </row>
    <row r="12" spans="1:36" ht="26.25" customHeight="1" thickTop="1" x14ac:dyDescent="0.2">
      <c r="A12" s="206">
        <v>4</v>
      </c>
      <c r="B12" s="153"/>
      <c r="C12" s="156"/>
      <c r="D12" s="159"/>
      <c r="E12" s="208" t="s">
        <v>52</v>
      </c>
      <c r="F12" s="211" t="s">
        <v>53</v>
      </c>
      <c r="G12" s="17" t="s">
        <v>31</v>
      </c>
      <c r="H12" s="18" t="s">
        <v>54</v>
      </c>
      <c r="I12" s="211" t="s">
        <v>33</v>
      </c>
      <c r="J12" s="214">
        <v>0.9</v>
      </c>
      <c r="K12" s="214" t="s">
        <v>34</v>
      </c>
      <c r="L12" s="243" t="s">
        <v>35</v>
      </c>
      <c r="M12" s="17">
        <v>47</v>
      </c>
      <c r="N12" s="246">
        <f>M12/M13</f>
        <v>0.81034482758620685</v>
      </c>
      <c r="O12" s="17">
        <v>121</v>
      </c>
      <c r="P12" s="248">
        <f>O12/O13</f>
        <v>0.83448275862068966</v>
      </c>
      <c r="Q12" s="17">
        <v>112</v>
      </c>
      <c r="R12" s="241">
        <f>Q12/Q13</f>
        <v>0.95726495726495731</v>
      </c>
      <c r="S12" s="17">
        <v>97</v>
      </c>
      <c r="T12" s="241">
        <f>S12/S13</f>
        <v>0.8660714285714286</v>
      </c>
      <c r="U12" s="17">
        <v>82</v>
      </c>
      <c r="V12" s="241">
        <f>U12/U13</f>
        <v>0.89130434782608692</v>
      </c>
      <c r="W12" s="17">
        <v>94</v>
      </c>
      <c r="X12" s="241">
        <f>W12/W13</f>
        <v>0.87850467289719625</v>
      </c>
      <c r="Y12" s="17">
        <v>62</v>
      </c>
      <c r="Z12" s="241">
        <f>Y12/Y13</f>
        <v>0.81578947368421051</v>
      </c>
      <c r="AA12" s="17">
        <v>100</v>
      </c>
      <c r="AB12" s="241">
        <f>AA12/AA13</f>
        <v>0.94339622641509435</v>
      </c>
      <c r="AC12" s="17">
        <v>115</v>
      </c>
      <c r="AD12" s="241">
        <f>AC12/AC13</f>
        <v>0.95833333333333337</v>
      </c>
      <c r="AE12" s="17">
        <v>89</v>
      </c>
      <c r="AF12" s="234">
        <f>AE12/AE13</f>
        <v>0.85576923076923073</v>
      </c>
      <c r="AG12" s="17">
        <v>67</v>
      </c>
      <c r="AH12" s="234">
        <f>AG12/AG13</f>
        <v>0.93055555555555558</v>
      </c>
      <c r="AI12" s="19">
        <v>84</v>
      </c>
      <c r="AJ12" s="236">
        <f>AI12/AI13</f>
        <v>0.97674418604651159</v>
      </c>
    </row>
    <row r="13" spans="1:36" ht="26.25" customHeight="1" x14ac:dyDescent="0.2">
      <c r="A13" s="207"/>
      <c r="B13" s="153"/>
      <c r="C13" s="156"/>
      <c r="D13" s="159"/>
      <c r="E13" s="209"/>
      <c r="F13" s="212"/>
      <c r="G13" s="238" t="s">
        <v>36</v>
      </c>
      <c r="H13" s="239" t="s">
        <v>55</v>
      </c>
      <c r="I13" s="212"/>
      <c r="J13" s="215"/>
      <c r="K13" s="215"/>
      <c r="L13" s="244"/>
      <c r="M13" s="20">
        <v>58</v>
      </c>
      <c r="N13" s="247"/>
      <c r="O13" s="20">
        <v>145</v>
      </c>
      <c r="P13" s="249"/>
      <c r="Q13" s="20">
        <v>117</v>
      </c>
      <c r="R13" s="242"/>
      <c r="S13" s="20">
        <v>112</v>
      </c>
      <c r="T13" s="242"/>
      <c r="U13" s="20">
        <v>92</v>
      </c>
      <c r="V13" s="242"/>
      <c r="W13" s="20">
        <v>107</v>
      </c>
      <c r="X13" s="242"/>
      <c r="Y13" s="20">
        <v>76</v>
      </c>
      <c r="Z13" s="242"/>
      <c r="AA13" s="20">
        <v>106</v>
      </c>
      <c r="AB13" s="242"/>
      <c r="AC13" s="20">
        <v>120</v>
      </c>
      <c r="AD13" s="242"/>
      <c r="AE13" s="20">
        <v>104</v>
      </c>
      <c r="AF13" s="235"/>
      <c r="AG13" s="20">
        <v>72</v>
      </c>
      <c r="AH13" s="235"/>
      <c r="AI13" s="21">
        <v>86</v>
      </c>
      <c r="AJ13" s="237"/>
    </row>
    <row r="14" spans="1:36" ht="26.25" customHeight="1" thickBot="1" x14ac:dyDescent="0.25">
      <c r="A14" s="207"/>
      <c r="B14" s="153"/>
      <c r="C14" s="157"/>
      <c r="D14" s="160"/>
      <c r="E14" s="210"/>
      <c r="F14" s="213"/>
      <c r="G14" s="213"/>
      <c r="H14" s="240"/>
      <c r="I14" s="213"/>
      <c r="J14" s="216"/>
      <c r="K14" s="216"/>
      <c r="L14" s="245"/>
      <c r="M14" s="230">
        <f>+N12</f>
        <v>0.81034482758620685</v>
      </c>
      <c r="N14" s="231"/>
      <c r="O14" s="230">
        <f>(M14+P12)/2</f>
        <v>0.82241379310344831</v>
      </c>
      <c r="P14" s="231"/>
      <c r="Q14" s="230">
        <f>(O14+R12)/2</f>
        <v>0.88983937518420286</v>
      </c>
      <c r="R14" s="231"/>
      <c r="S14" s="230">
        <f t="shared" ref="S14" si="0">(Q14+T12)/2</f>
        <v>0.87795540187781573</v>
      </c>
      <c r="T14" s="231"/>
      <c r="U14" s="230">
        <f t="shared" ref="U14" si="1">(S14+V12)/2</f>
        <v>0.88462987485195133</v>
      </c>
      <c r="V14" s="231"/>
      <c r="W14" s="230">
        <f t="shared" ref="W14" si="2">(U14+X12)/2</f>
        <v>0.88156727387457379</v>
      </c>
      <c r="X14" s="231"/>
      <c r="Y14" s="230">
        <f t="shared" ref="Y14" si="3">(W14+Z12)/2</f>
        <v>0.84867837377939215</v>
      </c>
      <c r="Z14" s="231"/>
      <c r="AA14" s="230">
        <f t="shared" ref="AA14" si="4">(Y14+AB12)/2</f>
        <v>0.89603730009724325</v>
      </c>
      <c r="AB14" s="231"/>
      <c r="AC14" s="230">
        <f>(AA14+AD12)/2</f>
        <v>0.92718531671528837</v>
      </c>
      <c r="AD14" s="231"/>
      <c r="AE14" s="230">
        <f>(AC14+AF12)/2</f>
        <v>0.8914772737422596</v>
      </c>
      <c r="AF14" s="231"/>
      <c r="AG14" s="230">
        <f>(AE14+AH12)/2</f>
        <v>0.91101641464890759</v>
      </c>
      <c r="AH14" s="231"/>
      <c r="AI14" s="232">
        <f>(AG14+AJ12)/2</f>
        <v>0.94388030034770964</v>
      </c>
      <c r="AJ14" s="233"/>
    </row>
    <row r="15" spans="1:36" ht="56.25" customHeight="1" x14ac:dyDescent="0.2">
      <c r="A15" s="150">
        <v>5</v>
      </c>
      <c r="B15" s="152" t="s">
        <v>56</v>
      </c>
      <c r="C15" s="155" t="s">
        <v>57</v>
      </c>
      <c r="D15" s="158" t="s">
        <v>58</v>
      </c>
      <c r="E15" s="222" t="s">
        <v>59</v>
      </c>
      <c r="F15" s="224" t="s">
        <v>39</v>
      </c>
      <c r="G15" s="9" t="s">
        <v>31</v>
      </c>
      <c r="H15" s="10" t="s">
        <v>60</v>
      </c>
      <c r="I15" s="224" t="s">
        <v>33</v>
      </c>
      <c r="J15" s="228">
        <v>1</v>
      </c>
      <c r="K15" s="228" t="s">
        <v>34</v>
      </c>
      <c r="L15" s="217" t="s">
        <v>35</v>
      </c>
      <c r="M15" s="22">
        <v>3</v>
      </c>
      <c r="N15" s="202">
        <f>M15/M16</f>
        <v>1</v>
      </c>
      <c r="O15" s="22">
        <v>0</v>
      </c>
      <c r="P15" s="259">
        <v>0</v>
      </c>
      <c r="Q15" s="11">
        <v>6</v>
      </c>
      <c r="R15" s="250">
        <f>Q15/Q16</f>
        <v>1</v>
      </c>
      <c r="S15" s="11">
        <v>25</v>
      </c>
      <c r="T15" s="250">
        <f>S15/S16</f>
        <v>0.96153846153846156</v>
      </c>
      <c r="U15" s="11">
        <v>1</v>
      </c>
      <c r="V15" s="250">
        <f>U15/U16</f>
        <v>1</v>
      </c>
      <c r="W15" s="11">
        <v>2</v>
      </c>
      <c r="X15" s="250">
        <f>W15/W16</f>
        <v>1</v>
      </c>
      <c r="Y15" s="11">
        <v>1</v>
      </c>
      <c r="Z15" s="250">
        <f>Y15/Y16</f>
        <v>0.5</v>
      </c>
      <c r="AA15" s="11">
        <v>2</v>
      </c>
      <c r="AB15" s="250">
        <f>AA15/AA16</f>
        <v>1</v>
      </c>
      <c r="AC15" s="11">
        <v>4</v>
      </c>
      <c r="AD15" s="250">
        <f>AC15/AC16</f>
        <v>0.8</v>
      </c>
      <c r="AE15" s="11">
        <v>2</v>
      </c>
      <c r="AF15" s="250">
        <f>AE15/AE16</f>
        <v>1</v>
      </c>
      <c r="AG15" s="11">
        <v>3</v>
      </c>
      <c r="AH15" s="250">
        <f>AG15/AG16</f>
        <v>1</v>
      </c>
      <c r="AI15" s="12">
        <v>3</v>
      </c>
      <c r="AJ15" s="252">
        <f>AI15/AI16</f>
        <v>1</v>
      </c>
    </row>
    <row r="16" spans="1:36" ht="56.25" customHeight="1" thickBot="1" x14ac:dyDescent="0.25">
      <c r="A16" s="151"/>
      <c r="B16" s="153"/>
      <c r="C16" s="156"/>
      <c r="D16" s="159"/>
      <c r="E16" s="162"/>
      <c r="F16" s="164"/>
      <c r="G16" s="7" t="s">
        <v>36</v>
      </c>
      <c r="H16" s="8" t="s">
        <v>61</v>
      </c>
      <c r="I16" s="164"/>
      <c r="J16" s="164"/>
      <c r="K16" s="256"/>
      <c r="L16" s="257"/>
      <c r="M16" s="23">
        <v>3</v>
      </c>
      <c r="N16" s="258"/>
      <c r="O16" s="23">
        <v>0</v>
      </c>
      <c r="P16" s="260"/>
      <c r="Q16" s="23">
        <v>6</v>
      </c>
      <c r="R16" s="251"/>
      <c r="S16" s="23">
        <v>26</v>
      </c>
      <c r="T16" s="251"/>
      <c r="U16" s="23">
        <v>1</v>
      </c>
      <c r="V16" s="251"/>
      <c r="W16" s="23">
        <v>2</v>
      </c>
      <c r="X16" s="251"/>
      <c r="Y16" s="23">
        <v>2</v>
      </c>
      <c r="Z16" s="251"/>
      <c r="AA16" s="23">
        <v>2</v>
      </c>
      <c r="AB16" s="251"/>
      <c r="AC16" s="23">
        <v>5</v>
      </c>
      <c r="AD16" s="251"/>
      <c r="AE16" s="23">
        <v>2</v>
      </c>
      <c r="AF16" s="251"/>
      <c r="AG16" s="23">
        <v>3</v>
      </c>
      <c r="AH16" s="251"/>
      <c r="AI16" s="24">
        <v>3</v>
      </c>
      <c r="AJ16" s="253"/>
    </row>
    <row r="17" spans="1:36" ht="56.25" customHeight="1" x14ac:dyDescent="0.2">
      <c r="A17" s="151">
        <v>6</v>
      </c>
      <c r="B17" s="153"/>
      <c r="C17" s="156"/>
      <c r="D17" s="159"/>
      <c r="E17" s="189" t="s">
        <v>62</v>
      </c>
      <c r="F17" s="191" t="s">
        <v>39</v>
      </c>
      <c r="G17" s="25" t="s">
        <v>31</v>
      </c>
      <c r="H17" s="26" t="s">
        <v>63</v>
      </c>
      <c r="I17" s="191" t="s">
        <v>33</v>
      </c>
      <c r="J17" s="255">
        <v>1</v>
      </c>
      <c r="K17" s="255" t="s">
        <v>34</v>
      </c>
      <c r="L17" s="266" t="s">
        <v>35</v>
      </c>
      <c r="M17" s="27">
        <v>126</v>
      </c>
      <c r="N17" s="255">
        <f>M17/M18</f>
        <v>1</v>
      </c>
      <c r="O17" s="27">
        <v>1</v>
      </c>
      <c r="P17" s="267">
        <f>O17/O18</f>
        <v>1</v>
      </c>
      <c r="Q17" s="25">
        <v>3</v>
      </c>
      <c r="R17" s="264">
        <f>Q17/Q18</f>
        <v>1</v>
      </c>
      <c r="S17" s="25">
        <v>3</v>
      </c>
      <c r="T17" s="264">
        <f>S17/S18</f>
        <v>1</v>
      </c>
      <c r="U17" s="25">
        <v>0</v>
      </c>
      <c r="V17" s="264" t="s">
        <v>64</v>
      </c>
      <c r="W17" s="25">
        <v>5</v>
      </c>
      <c r="X17" s="264">
        <f>W17/W18</f>
        <v>1</v>
      </c>
      <c r="Y17" s="25">
        <v>6</v>
      </c>
      <c r="Z17" s="264">
        <f>Y17/Y18</f>
        <v>1</v>
      </c>
      <c r="AA17" s="25">
        <v>12</v>
      </c>
      <c r="AB17" s="264">
        <f>AA17/AA18</f>
        <v>1</v>
      </c>
      <c r="AC17" s="25">
        <v>16</v>
      </c>
      <c r="AD17" s="264">
        <f>AC17/AC18</f>
        <v>1</v>
      </c>
      <c r="AE17" s="25">
        <v>14</v>
      </c>
      <c r="AF17" s="264">
        <f>AE17/AE18</f>
        <v>1</v>
      </c>
      <c r="AG17" s="25">
        <v>2</v>
      </c>
      <c r="AH17" s="264">
        <f>AG17/AG18</f>
        <v>1</v>
      </c>
      <c r="AI17" s="28">
        <v>6</v>
      </c>
      <c r="AJ17" s="261">
        <f>AI17/AI18</f>
        <v>1</v>
      </c>
    </row>
    <row r="18" spans="1:36" ht="56.25" customHeight="1" thickBot="1" x14ac:dyDescent="0.25">
      <c r="A18" s="188"/>
      <c r="B18" s="154"/>
      <c r="C18" s="157"/>
      <c r="D18" s="160"/>
      <c r="E18" s="254"/>
      <c r="F18" s="238"/>
      <c r="G18" s="15" t="s">
        <v>36</v>
      </c>
      <c r="H18" s="29" t="s">
        <v>65</v>
      </c>
      <c r="I18" s="238"/>
      <c r="J18" s="238"/>
      <c r="K18" s="203"/>
      <c r="L18" s="244"/>
      <c r="M18" s="15">
        <v>126</v>
      </c>
      <c r="N18" s="203"/>
      <c r="O18" s="15">
        <v>1</v>
      </c>
      <c r="P18" s="259"/>
      <c r="Q18" s="15">
        <v>3</v>
      </c>
      <c r="R18" s="265"/>
      <c r="S18" s="15">
        <v>3</v>
      </c>
      <c r="T18" s="265"/>
      <c r="U18" s="15">
        <v>0</v>
      </c>
      <c r="V18" s="265"/>
      <c r="W18" s="15">
        <v>5</v>
      </c>
      <c r="X18" s="265"/>
      <c r="Y18" s="15">
        <v>6</v>
      </c>
      <c r="Z18" s="265"/>
      <c r="AA18" s="15">
        <v>12</v>
      </c>
      <c r="AB18" s="265"/>
      <c r="AC18" s="15">
        <v>16</v>
      </c>
      <c r="AD18" s="265"/>
      <c r="AE18" s="15">
        <v>14</v>
      </c>
      <c r="AF18" s="265"/>
      <c r="AG18" s="15">
        <v>2</v>
      </c>
      <c r="AH18" s="265"/>
      <c r="AI18" s="16">
        <v>6</v>
      </c>
      <c r="AJ18" s="262"/>
    </row>
    <row r="19" spans="1:36" ht="43.5" customHeight="1" x14ac:dyDescent="0.2">
      <c r="A19" s="263">
        <v>7</v>
      </c>
      <c r="B19" s="153" t="s">
        <v>66</v>
      </c>
      <c r="C19" s="155" t="s">
        <v>67</v>
      </c>
      <c r="D19" s="158" t="s">
        <v>68</v>
      </c>
      <c r="E19" s="161" t="s">
        <v>69</v>
      </c>
      <c r="F19" s="163" t="s">
        <v>39</v>
      </c>
      <c r="G19" s="30" t="s">
        <v>31</v>
      </c>
      <c r="H19" s="6" t="s">
        <v>70</v>
      </c>
      <c r="I19" s="163" t="s">
        <v>33</v>
      </c>
      <c r="J19" s="165">
        <v>1</v>
      </c>
      <c r="K19" s="165" t="s">
        <v>34</v>
      </c>
      <c r="L19" s="272" t="s">
        <v>35</v>
      </c>
      <c r="M19" s="27">
        <v>0</v>
      </c>
      <c r="N19" s="255">
        <v>0</v>
      </c>
      <c r="O19" s="27">
        <v>0</v>
      </c>
      <c r="P19" s="255">
        <v>0</v>
      </c>
      <c r="Q19" s="25">
        <v>4</v>
      </c>
      <c r="R19" s="264">
        <f>Q19/Q20</f>
        <v>1</v>
      </c>
      <c r="S19" s="25">
        <v>3</v>
      </c>
      <c r="T19" s="264">
        <f>S19/S20</f>
        <v>1</v>
      </c>
      <c r="U19" s="25">
        <v>11</v>
      </c>
      <c r="V19" s="264">
        <f>U19/U20</f>
        <v>0.91666666666666663</v>
      </c>
      <c r="W19" s="25">
        <v>4</v>
      </c>
      <c r="X19" s="264">
        <f>W19/W20</f>
        <v>1</v>
      </c>
      <c r="Y19" s="25">
        <v>15</v>
      </c>
      <c r="Z19" s="264">
        <f>Y19/Y20</f>
        <v>1</v>
      </c>
      <c r="AA19" s="25">
        <v>16</v>
      </c>
      <c r="AB19" s="264">
        <f>AA19/AA20</f>
        <v>1</v>
      </c>
      <c r="AC19" s="25">
        <v>20</v>
      </c>
      <c r="AD19" s="264">
        <f>AC19/AC20</f>
        <v>1</v>
      </c>
      <c r="AE19" s="25">
        <v>20</v>
      </c>
      <c r="AF19" s="264">
        <f>AE19/AE20</f>
        <v>1</v>
      </c>
      <c r="AG19" s="25">
        <v>15</v>
      </c>
      <c r="AH19" s="264">
        <f>AG19/AG20</f>
        <v>1</v>
      </c>
      <c r="AI19" s="28">
        <v>7</v>
      </c>
      <c r="AJ19" s="261">
        <f>AI19/AI20</f>
        <v>1</v>
      </c>
    </row>
    <row r="20" spans="1:36" ht="43.5" customHeight="1" thickBot="1" x14ac:dyDescent="0.25">
      <c r="A20" s="151"/>
      <c r="B20" s="153"/>
      <c r="C20" s="156"/>
      <c r="D20" s="159"/>
      <c r="E20" s="162"/>
      <c r="F20" s="164"/>
      <c r="G20" s="31" t="s">
        <v>36</v>
      </c>
      <c r="H20" s="8" t="s">
        <v>71</v>
      </c>
      <c r="I20" s="164"/>
      <c r="J20" s="164"/>
      <c r="K20" s="256"/>
      <c r="L20" s="257"/>
      <c r="M20" s="23">
        <v>0</v>
      </c>
      <c r="N20" s="258"/>
      <c r="O20" s="23">
        <v>0</v>
      </c>
      <c r="P20" s="258"/>
      <c r="Q20" s="23">
        <v>4</v>
      </c>
      <c r="R20" s="251"/>
      <c r="S20" s="23">
        <v>3</v>
      </c>
      <c r="T20" s="251"/>
      <c r="U20" s="23">
        <v>12</v>
      </c>
      <c r="V20" s="251"/>
      <c r="W20" s="23">
        <v>4</v>
      </c>
      <c r="X20" s="251"/>
      <c r="Y20" s="23">
        <v>15</v>
      </c>
      <c r="Z20" s="251"/>
      <c r="AA20" s="23">
        <v>16</v>
      </c>
      <c r="AB20" s="251"/>
      <c r="AC20" s="23">
        <v>20</v>
      </c>
      <c r="AD20" s="251"/>
      <c r="AE20" s="23">
        <v>20</v>
      </c>
      <c r="AF20" s="251"/>
      <c r="AG20" s="23">
        <v>15</v>
      </c>
      <c r="AH20" s="251"/>
      <c r="AI20" s="24">
        <v>7</v>
      </c>
      <c r="AJ20" s="253"/>
    </row>
    <row r="21" spans="1:36" ht="43.5" customHeight="1" x14ac:dyDescent="0.2">
      <c r="A21" s="151">
        <v>8</v>
      </c>
      <c r="B21" s="153"/>
      <c r="C21" s="156"/>
      <c r="D21" s="159"/>
      <c r="E21" s="268" t="s">
        <v>72</v>
      </c>
      <c r="F21" s="269" t="s">
        <v>39</v>
      </c>
      <c r="G21" s="32" t="s">
        <v>31</v>
      </c>
      <c r="H21" s="33" t="s">
        <v>73</v>
      </c>
      <c r="I21" s="269" t="s">
        <v>74</v>
      </c>
      <c r="J21" s="202">
        <v>0.35</v>
      </c>
      <c r="K21" s="202" t="s">
        <v>34</v>
      </c>
      <c r="L21" s="244" t="s">
        <v>35</v>
      </c>
      <c r="M21" s="270"/>
      <c r="N21" s="271"/>
      <c r="O21" s="11">
        <v>14</v>
      </c>
      <c r="P21" s="259">
        <f>O21/O22</f>
        <v>0.33333333333333331</v>
      </c>
      <c r="Q21" s="270"/>
      <c r="R21" s="271"/>
      <c r="S21" s="11">
        <v>9</v>
      </c>
      <c r="T21" s="259">
        <f>S21/S22</f>
        <v>0.33333333333333331</v>
      </c>
      <c r="U21" s="270"/>
      <c r="V21" s="271"/>
      <c r="W21" s="11">
        <v>22</v>
      </c>
      <c r="X21" s="259">
        <f>W21/W22</f>
        <v>0.52380952380952384</v>
      </c>
      <c r="Y21" s="270"/>
      <c r="Z21" s="271"/>
      <c r="AA21" s="11">
        <v>19</v>
      </c>
      <c r="AB21" s="259">
        <f>AA21/AA22</f>
        <v>0.44186046511627908</v>
      </c>
      <c r="AC21" s="270"/>
      <c r="AD21" s="271"/>
      <c r="AE21" s="11">
        <v>10</v>
      </c>
      <c r="AF21" s="259">
        <f>AE21/AE22</f>
        <v>0.34482758620689657</v>
      </c>
      <c r="AG21" s="270"/>
      <c r="AH21" s="271"/>
      <c r="AI21" s="11">
        <v>2</v>
      </c>
      <c r="AJ21" s="285">
        <f>AI21/AI22</f>
        <v>0.16666666666666666</v>
      </c>
    </row>
    <row r="22" spans="1:36" ht="43.5" customHeight="1" thickBot="1" x14ac:dyDescent="0.25">
      <c r="A22" s="188"/>
      <c r="B22" s="154"/>
      <c r="C22" s="157"/>
      <c r="D22" s="160"/>
      <c r="E22" s="254"/>
      <c r="F22" s="238"/>
      <c r="G22" s="34" t="s">
        <v>36</v>
      </c>
      <c r="H22" s="29" t="s">
        <v>75</v>
      </c>
      <c r="I22" s="238"/>
      <c r="J22" s="238"/>
      <c r="K22" s="203"/>
      <c r="L22" s="244"/>
      <c r="M22" s="270"/>
      <c r="N22" s="271"/>
      <c r="O22" s="15">
        <v>42</v>
      </c>
      <c r="P22" s="259"/>
      <c r="Q22" s="270"/>
      <c r="R22" s="271"/>
      <c r="S22" s="15">
        <v>27</v>
      </c>
      <c r="T22" s="259"/>
      <c r="U22" s="270"/>
      <c r="V22" s="271"/>
      <c r="W22" s="15">
        <v>42</v>
      </c>
      <c r="X22" s="259"/>
      <c r="Y22" s="270"/>
      <c r="Z22" s="271"/>
      <c r="AA22" s="15">
        <v>43</v>
      </c>
      <c r="AB22" s="259"/>
      <c r="AC22" s="270"/>
      <c r="AD22" s="271"/>
      <c r="AE22" s="15">
        <v>29</v>
      </c>
      <c r="AF22" s="259"/>
      <c r="AG22" s="270"/>
      <c r="AH22" s="271"/>
      <c r="AI22" s="15">
        <v>12</v>
      </c>
      <c r="AJ22" s="285"/>
    </row>
    <row r="23" spans="1:36" ht="39" customHeight="1" thickTop="1" x14ac:dyDescent="0.2">
      <c r="A23" s="286">
        <v>9</v>
      </c>
      <c r="B23" s="289" t="s">
        <v>76</v>
      </c>
      <c r="C23" s="195" t="s">
        <v>77</v>
      </c>
      <c r="D23" s="239" t="s">
        <v>78</v>
      </c>
      <c r="E23" s="294" t="s">
        <v>79</v>
      </c>
      <c r="F23" s="273" t="s">
        <v>30</v>
      </c>
      <c r="G23" s="35" t="s">
        <v>31</v>
      </c>
      <c r="H23" s="36" t="s">
        <v>80</v>
      </c>
      <c r="I23" s="273" t="s">
        <v>33</v>
      </c>
      <c r="J23" s="276">
        <v>0.8</v>
      </c>
      <c r="K23" s="276" t="s">
        <v>34</v>
      </c>
      <c r="L23" s="279" t="s">
        <v>35</v>
      </c>
      <c r="M23" s="17">
        <v>255</v>
      </c>
      <c r="N23" s="281">
        <f>M23/M24</f>
        <v>0.7142857142857143</v>
      </c>
      <c r="O23" s="17">
        <v>215</v>
      </c>
      <c r="P23" s="283">
        <f>O23/O24</f>
        <v>1.0487804878048781</v>
      </c>
      <c r="Q23" s="17">
        <v>155</v>
      </c>
      <c r="R23" s="283">
        <f>Q23/Q24</f>
        <v>0.95092024539877296</v>
      </c>
      <c r="S23" s="17">
        <v>125</v>
      </c>
      <c r="T23" s="302">
        <f>S23/S24</f>
        <v>0.85616438356164382</v>
      </c>
      <c r="U23" s="17">
        <v>158</v>
      </c>
      <c r="V23" s="302">
        <f>U23/U24</f>
        <v>0.87777777777777777</v>
      </c>
      <c r="W23" s="17">
        <v>115</v>
      </c>
      <c r="X23" s="302">
        <f>W23/W24</f>
        <v>0.85820895522388063</v>
      </c>
      <c r="Y23" s="17">
        <v>144</v>
      </c>
      <c r="Z23" s="302">
        <f>Y23/Y24</f>
        <v>0.97297297297297303</v>
      </c>
      <c r="AA23" s="17">
        <v>98</v>
      </c>
      <c r="AB23" s="302">
        <f>AA23/AA24</f>
        <v>1</v>
      </c>
      <c r="AC23" s="17">
        <v>160</v>
      </c>
      <c r="AD23" s="302">
        <f>AC23/AC24</f>
        <v>0.93023255813953487</v>
      </c>
      <c r="AE23" s="17">
        <v>130</v>
      </c>
      <c r="AF23" s="302">
        <f>AE23/AE24</f>
        <v>0.92198581560283688</v>
      </c>
      <c r="AG23" s="17">
        <v>80</v>
      </c>
      <c r="AH23" s="302">
        <f>AG23/AG24</f>
        <v>0.898876404494382</v>
      </c>
      <c r="AI23" s="19">
        <v>151</v>
      </c>
      <c r="AJ23" s="304">
        <f>AI23/AI24</f>
        <v>0.91515151515151516</v>
      </c>
    </row>
    <row r="24" spans="1:36" ht="32.25" customHeight="1" x14ac:dyDescent="0.2">
      <c r="A24" s="287"/>
      <c r="B24" s="290"/>
      <c r="C24" s="292"/>
      <c r="D24" s="292"/>
      <c r="E24" s="295"/>
      <c r="F24" s="274"/>
      <c r="G24" s="306" t="s">
        <v>36</v>
      </c>
      <c r="H24" s="308" t="s">
        <v>81</v>
      </c>
      <c r="I24" s="274"/>
      <c r="J24" s="277"/>
      <c r="K24" s="277"/>
      <c r="L24" s="217"/>
      <c r="M24" s="20">
        <v>357</v>
      </c>
      <c r="N24" s="282"/>
      <c r="O24" s="20">
        <v>205</v>
      </c>
      <c r="P24" s="284"/>
      <c r="Q24" s="20">
        <v>163</v>
      </c>
      <c r="R24" s="284"/>
      <c r="S24" s="20">
        <v>146</v>
      </c>
      <c r="T24" s="303"/>
      <c r="U24" s="20">
        <v>180</v>
      </c>
      <c r="V24" s="303"/>
      <c r="W24" s="20">
        <v>134</v>
      </c>
      <c r="X24" s="303"/>
      <c r="Y24" s="20">
        <v>148</v>
      </c>
      <c r="Z24" s="303"/>
      <c r="AA24" s="20">
        <v>98</v>
      </c>
      <c r="AB24" s="303"/>
      <c r="AC24" s="20">
        <v>172</v>
      </c>
      <c r="AD24" s="303"/>
      <c r="AE24" s="20">
        <v>141</v>
      </c>
      <c r="AF24" s="303"/>
      <c r="AG24" s="20">
        <v>89</v>
      </c>
      <c r="AH24" s="303"/>
      <c r="AI24" s="21">
        <v>165</v>
      </c>
      <c r="AJ24" s="305"/>
    </row>
    <row r="25" spans="1:36" ht="32.25" customHeight="1" thickBot="1" x14ac:dyDescent="0.25">
      <c r="A25" s="288"/>
      <c r="B25" s="290"/>
      <c r="C25" s="292"/>
      <c r="D25" s="292"/>
      <c r="E25" s="296"/>
      <c r="F25" s="275"/>
      <c r="G25" s="307"/>
      <c r="H25" s="309"/>
      <c r="I25" s="275"/>
      <c r="J25" s="278"/>
      <c r="K25" s="278"/>
      <c r="L25" s="280"/>
      <c r="M25" s="230">
        <f>N23</f>
        <v>0.7142857142857143</v>
      </c>
      <c r="N25" s="231"/>
      <c r="O25" s="230">
        <f>+(M25+P23)/2</f>
        <v>0.88153310104529625</v>
      </c>
      <c r="P25" s="231"/>
      <c r="Q25" s="230">
        <f t="shared" ref="Q25" si="5">(R23+O25)/2</f>
        <v>0.91622667322203455</v>
      </c>
      <c r="R25" s="231"/>
      <c r="S25" s="230">
        <f t="shared" ref="S25" si="6">(T23+Q25)/2</f>
        <v>0.88619552839183924</v>
      </c>
      <c r="T25" s="231"/>
      <c r="U25" s="230">
        <f t="shared" ref="U25" si="7">(V23+S25)/2</f>
        <v>0.8819866530848085</v>
      </c>
      <c r="V25" s="231"/>
      <c r="W25" s="230">
        <f t="shared" ref="W25" si="8">(X23+U25)/2</f>
        <v>0.87009780415434457</v>
      </c>
      <c r="X25" s="231"/>
      <c r="Y25" s="230">
        <f t="shared" ref="Y25" si="9">(Z23+W25)/2</f>
        <v>0.9215353885636588</v>
      </c>
      <c r="Z25" s="231"/>
      <c r="AA25" s="230">
        <f t="shared" ref="AA25" si="10">(AB23+Y25)/2</f>
        <v>0.9607676942818294</v>
      </c>
      <c r="AB25" s="231"/>
      <c r="AC25" s="230">
        <f>(AD23+AA25)/2</f>
        <v>0.94550012621068213</v>
      </c>
      <c r="AD25" s="231"/>
      <c r="AE25" s="230">
        <f>(AF23+AC25)/2</f>
        <v>0.93374297090675951</v>
      </c>
      <c r="AF25" s="231"/>
      <c r="AG25" s="230">
        <f>(AH23+AE25)/2</f>
        <v>0.91630968770057075</v>
      </c>
      <c r="AH25" s="231"/>
      <c r="AI25" s="232">
        <f>(AJ23+AG25)/2</f>
        <v>0.9157306014260429</v>
      </c>
      <c r="AJ25" s="233"/>
    </row>
    <row r="26" spans="1:36" ht="32.25" customHeight="1" thickTop="1" x14ac:dyDescent="0.2">
      <c r="A26" s="297">
        <v>10</v>
      </c>
      <c r="B26" s="290"/>
      <c r="C26" s="292"/>
      <c r="D26" s="292"/>
      <c r="E26" s="268" t="s">
        <v>82</v>
      </c>
      <c r="F26" s="269"/>
      <c r="G26" s="32" t="s">
        <v>31</v>
      </c>
      <c r="H26" s="292" t="s">
        <v>83</v>
      </c>
      <c r="I26" s="269" t="s">
        <v>33</v>
      </c>
      <c r="J26" s="299">
        <v>0</v>
      </c>
      <c r="K26" s="202" t="s">
        <v>84</v>
      </c>
      <c r="L26" s="244" t="s">
        <v>35</v>
      </c>
      <c r="M26" s="37"/>
      <c r="N26" s="38"/>
      <c r="O26" s="38"/>
      <c r="P26" s="38"/>
      <c r="Q26" s="38"/>
      <c r="R26" s="38"/>
      <c r="S26" s="38"/>
      <c r="T26" s="38"/>
      <c r="U26" s="38"/>
      <c r="V26" s="38"/>
      <c r="W26" s="317"/>
      <c r="X26" s="315">
        <v>0</v>
      </c>
      <c r="Y26" s="317"/>
      <c r="Z26" s="315">
        <v>0</v>
      </c>
      <c r="AA26" s="325"/>
      <c r="AB26" s="326">
        <v>0</v>
      </c>
      <c r="AC26" s="39"/>
      <c r="AD26" s="393">
        <v>0</v>
      </c>
      <c r="AE26" s="39"/>
      <c r="AF26" s="393">
        <v>0</v>
      </c>
      <c r="AG26" s="39"/>
      <c r="AH26" s="393">
        <v>0</v>
      </c>
      <c r="AI26" s="40"/>
      <c r="AJ26" s="393">
        <v>0</v>
      </c>
    </row>
    <row r="27" spans="1:36" ht="32.25" customHeight="1" thickBot="1" x14ac:dyDescent="0.25">
      <c r="A27" s="298"/>
      <c r="B27" s="290"/>
      <c r="C27" s="292"/>
      <c r="D27" s="292"/>
      <c r="E27" s="190"/>
      <c r="F27" s="192"/>
      <c r="G27" s="41" t="s">
        <v>36</v>
      </c>
      <c r="H27" s="196"/>
      <c r="I27" s="192"/>
      <c r="J27" s="300"/>
      <c r="K27" s="258"/>
      <c r="L27" s="301"/>
      <c r="M27" s="42"/>
      <c r="N27" s="43"/>
      <c r="O27" s="43"/>
      <c r="P27" s="43"/>
      <c r="Q27" s="43"/>
      <c r="R27" s="43"/>
      <c r="S27" s="43"/>
      <c r="T27" s="43"/>
      <c r="U27" s="43"/>
      <c r="V27" s="43"/>
      <c r="W27" s="318"/>
      <c r="X27" s="316"/>
      <c r="Y27" s="318"/>
      <c r="Z27" s="316"/>
      <c r="AA27" s="318"/>
      <c r="AB27" s="316"/>
      <c r="AC27" s="44"/>
      <c r="AD27" s="384"/>
      <c r="AE27" s="44"/>
      <c r="AF27" s="384"/>
      <c r="AG27" s="44"/>
      <c r="AH27" s="384"/>
      <c r="AI27" s="45"/>
      <c r="AJ27" s="384"/>
    </row>
    <row r="28" spans="1:36" ht="32.25" customHeight="1" x14ac:dyDescent="0.2">
      <c r="A28" s="286">
        <v>11</v>
      </c>
      <c r="B28" s="290"/>
      <c r="C28" s="292"/>
      <c r="D28" s="292"/>
      <c r="E28" s="319" t="s">
        <v>85</v>
      </c>
      <c r="F28" s="321"/>
      <c r="G28" s="46"/>
      <c r="H28" s="47"/>
      <c r="I28" s="321" t="s">
        <v>33</v>
      </c>
      <c r="J28" s="323">
        <v>0</v>
      </c>
      <c r="K28" s="138" t="s">
        <v>86</v>
      </c>
      <c r="L28" s="272" t="s">
        <v>35</v>
      </c>
      <c r="M28" s="48"/>
      <c r="N28" s="49"/>
      <c r="O28" s="49"/>
      <c r="P28" s="49"/>
      <c r="Q28" s="49"/>
      <c r="R28" s="49"/>
      <c r="S28" s="49"/>
      <c r="T28" s="49"/>
      <c r="U28" s="49"/>
      <c r="V28" s="49"/>
      <c r="W28" s="317"/>
      <c r="X28" s="315">
        <v>0</v>
      </c>
      <c r="Y28" s="317"/>
      <c r="Z28" s="315">
        <v>0</v>
      </c>
      <c r="AA28" s="317"/>
      <c r="AB28" s="315">
        <v>0</v>
      </c>
      <c r="AC28" s="50"/>
      <c r="AD28" s="315">
        <v>0</v>
      </c>
      <c r="AE28" s="51"/>
      <c r="AF28" s="315">
        <v>0</v>
      </c>
      <c r="AG28" s="51"/>
      <c r="AH28" s="315">
        <v>0</v>
      </c>
      <c r="AI28" s="52"/>
      <c r="AJ28" s="383">
        <v>0</v>
      </c>
    </row>
    <row r="29" spans="1:36" ht="32.25" customHeight="1" thickBot="1" x14ac:dyDescent="0.25">
      <c r="A29" s="298"/>
      <c r="B29" s="291"/>
      <c r="C29" s="196"/>
      <c r="D29" s="293"/>
      <c r="E29" s="320"/>
      <c r="F29" s="322"/>
      <c r="G29" s="46"/>
      <c r="H29" s="47"/>
      <c r="I29" s="322"/>
      <c r="J29" s="324"/>
      <c r="K29" s="139"/>
      <c r="L29" s="257"/>
      <c r="M29" s="48"/>
      <c r="N29" s="49"/>
      <c r="O29" s="49"/>
      <c r="P29" s="49"/>
      <c r="Q29" s="49"/>
      <c r="R29" s="49"/>
      <c r="S29" s="49"/>
      <c r="T29" s="49"/>
      <c r="U29" s="49"/>
      <c r="V29" s="49"/>
      <c r="W29" s="318"/>
      <c r="X29" s="316"/>
      <c r="Y29" s="318"/>
      <c r="Z29" s="316"/>
      <c r="AA29" s="318"/>
      <c r="AB29" s="316"/>
      <c r="AC29" s="51"/>
      <c r="AD29" s="316"/>
      <c r="AE29" s="51"/>
      <c r="AF29" s="316"/>
      <c r="AG29" s="51"/>
      <c r="AH29" s="316"/>
      <c r="AI29" s="52"/>
      <c r="AJ29" s="384"/>
    </row>
    <row r="30" spans="1:36" ht="26.25" customHeight="1" x14ac:dyDescent="0.2">
      <c r="A30" s="150">
        <v>12</v>
      </c>
      <c r="B30" s="152" t="s">
        <v>87</v>
      </c>
      <c r="C30" s="312" t="s">
        <v>88</v>
      </c>
      <c r="D30" s="158" t="s">
        <v>89</v>
      </c>
      <c r="E30" s="189" t="s">
        <v>90</v>
      </c>
      <c r="F30" s="191" t="s">
        <v>53</v>
      </c>
      <c r="G30" s="53" t="s">
        <v>31</v>
      </c>
      <c r="H30" s="26" t="s">
        <v>91</v>
      </c>
      <c r="I30" s="191" t="s">
        <v>33</v>
      </c>
      <c r="J30" s="255">
        <v>0.9</v>
      </c>
      <c r="K30" s="255" t="s">
        <v>34</v>
      </c>
      <c r="L30" s="266" t="s">
        <v>92</v>
      </c>
      <c r="M30" s="27">
        <v>182</v>
      </c>
      <c r="N30" s="255">
        <f>M30/M31</f>
        <v>1</v>
      </c>
      <c r="O30" s="27">
        <v>228</v>
      </c>
      <c r="P30" s="267">
        <f>O30/O31</f>
        <v>0.99130434782608701</v>
      </c>
      <c r="Q30" s="25">
        <v>132</v>
      </c>
      <c r="R30" s="267">
        <f>(Q30/Q31)</f>
        <v>0.83544303797468356</v>
      </c>
      <c r="S30" s="25">
        <v>163</v>
      </c>
      <c r="T30" s="267">
        <f>(S30/S31)</f>
        <v>0.95882352941176474</v>
      </c>
      <c r="U30" s="25">
        <v>137</v>
      </c>
      <c r="V30" s="267">
        <f>(U30/U31)</f>
        <v>0.94482758620689655</v>
      </c>
      <c r="W30" s="25">
        <v>97</v>
      </c>
      <c r="X30" s="267">
        <f>(W30/W31)</f>
        <v>0.9509803921568627</v>
      </c>
      <c r="Y30" s="25">
        <v>122</v>
      </c>
      <c r="Z30" s="267">
        <f>Y30/Y31</f>
        <v>0.86524822695035464</v>
      </c>
      <c r="AA30" s="25">
        <v>193</v>
      </c>
      <c r="AB30" s="267">
        <f>AA30/AA31</f>
        <v>0.94146341463414629</v>
      </c>
      <c r="AC30" s="25">
        <v>236</v>
      </c>
      <c r="AD30" s="267">
        <f>AC30/AC31</f>
        <v>0.91828793774319062</v>
      </c>
      <c r="AE30" s="25">
        <v>308</v>
      </c>
      <c r="AF30" s="267">
        <f>AE30/AE31</f>
        <v>0.94189602446483178</v>
      </c>
      <c r="AG30" s="25">
        <v>267</v>
      </c>
      <c r="AH30" s="267">
        <f>AG30/AG31</f>
        <v>0.97802197802197799</v>
      </c>
      <c r="AI30" s="28">
        <v>249</v>
      </c>
      <c r="AJ30" s="310">
        <f>AI30/AI31</f>
        <v>1</v>
      </c>
    </row>
    <row r="31" spans="1:36" ht="26.25" customHeight="1" thickBot="1" x14ac:dyDescent="0.25">
      <c r="A31" s="151"/>
      <c r="B31" s="153"/>
      <c r="C31" s="313"/>
      <c r="D31" s="159"/>
      <c r="E31" s="190"/>
      <c r="F31" s="192"/>
      <c r="G31" s="41" t="s">
        <v>36</v>
      </c>
      <c r="H31" s="54" t="s">
        <v>93</v>
      </c>
      <c r="I31" s="192"/>
      <c r="J31" s="192"/>
      <c r="K31" s="258"/>
      <c r="L31" s="301"/>
      <c r="M31" s="23">
        <v>182</v>
      </c>
      <c r="N31" s="258"/>
      <c r="O31" s="23">
        <v>230</v>
      </c>
      <c r="P31" s="260"/>
      <c r="Q31" s="23">
        <v>158</v>
      </c>
      <c r="R31" s="260"/>
      <c r="S31" s="23">
        <v>170</v>
      </c>
      <c r="T31" s="260"/>
      <c r="U31" s="23">
        <v>145</v>
      </c>
      <c r="V31" s="260"/>
      <c r="W31" s="23">
        <v>102</v>
      </c>
      <c r="X31" s="260"/>
      <c r="Y31" s="23">
        <v>141</v>
      </c>
      <c r="Z31" s="260"/>
      <c r="AA31" s="23">
        <v>205</v>
      </c>
      <c r="AB31" s="260"/>
      <c r="AC31" s="23">
        <v>257</v>
      </c>
      <c r="AD31" s="260"/>
      <c r="AE31" s="23">
        <v>327</v>
      </c>
      <c r="AF31" s="260"/>
      <c r="AG31" s="23">
        <v>273</v>
      </c>
      <c r="AH31" s="260"/>
      <c r="AI31" s="24">
        <v>249</v>
      </c>
      <c r="AJ31" s="311"/>
    </row>
    <row r="32" spans="1:36" ht="26.25" customHeight="1" x14ac:dyDescent="0.2">
      <c r="A32" s="151">
        <v>13</v>
      </c>
      <c r="B32" s="153"/>
      <c r="C32" s="313"/>
      <c r="D32" s="159"/>
      <c r="E32" s="161" t="s">
        <v>94</v>
      </c>
      <c r="F32" s="163" t="s">
        <v>39</v>
      </c>
      <c r="G32" s="30" t="s">
        <v>31</v>
      </c>
      <c r="H32" s="6" t="s">
        <v>95</v>
      </c>
      <c r="I32" s="163" t="s">
        <v>33</v>
      </c>
      <c r="J32" s="165">
        <v>0.9</v>
      </c>
      <c r="K32" s="165" t="s">
        <v>34</v>
      </c>
      <c r="L32" s="272" t="s">
        <v>35</v>
      </c>
      <c r="M32" s="25">
        <v>250</v>
      </c>
      <c r="N32" s="255">
        <f>M32/M33</f>
        <v>1</v>
      </c>
      <c r="O32" s="25">
        <v>196</v>
      </c>
      <c r="P32" s="267">
        <f>O32/O33</f>
        <v>0.89090909090909087</v>
      </c>
      <c r="Q32" s="25">
        <v>176</v>
      </c>
      <c r="R32" s="267">
        <f>(Q32/Q33)</f>
        <v>0.81860465116279069</v>
      </c>
      <c r="S32" s="25">
        <v>191</v>
      </c>
      <c r="T32" s="267">
        <f>(S32/S33)</f>
        <v>0.92718446601941751</v>
      </c>
      <c r="U32" s="25">
        <v>204</v>
      </c>
      <c r="V32" s="267">
        <f>(U32/U33)</f>
        <v>0.88311688311688308</v>
      </c>
      <c r="W32" s="25">
        <v>146</v>
      </c>
      <c r="X32" s="267">
        <f>(W32/W33)</f>
        <v>0.86904761904761907</v>
      </c>
      <c r="Y32" s="25">
        <v>164</v>
      </c>
      <c r="Z32" s="267">
        <f>Y32/Y33</f>
        <v>0.89130434782608692</v>
      </c>
      <c r="AA32" s="25">
        <v>192</v>
      </c>
      <c r="AB32" s="267">
        <f>AA32/AA33</f>
        <v>0.8458149779735683</v>
      </c>
      <c r="AC32" s="25">
        <v>39</v>
      </c>
      <c r="AD32" s="267">
        <f>AC32/AC33</f>
        <v>0.6</v>
      </c>
      <c r="AE32" s="25">
        <v>65</v>
      </c>
      <c r="AF32" s="267">
        <f>AE32/AE33</f>
        <v>0.80246913580246915</v>
      </c>
      <c r="AG32" s="25">
        <v>89</v>
      </c>
      <c r="AH32" s="267">
        <f>AG32/AG33</f>
        <v>0.91752577319587625</v>
      </c>
      <c r="AI32" s="28">
        <v>85</v>
      </c>
      <c r="AJ32" s="310">
        <f>AI32/AI33</f>
        <v>1</v>
      </c>
    </row>
    <row r="33" spans="1:37" ht="26.25" customHeight="1" thickBot="1" x14ac:dyDescent="0.25">
      <c r="A33" s="151"/>
      <c r="B33" s="153"/>
      <c r="C33" s="313"/>
      <c r="D33" s="159"/>
      <c r="E33" s="162"/>
      <c r="F33" s="164"/>
      <c r="G33" s="31" t="s">
        <v>36</v>
      </c>
      <c r="H33" s="8" t="s">
        <v>96</v>
      </c>
      <c r="I33" s="164"/>
      <c r="J33" s="164"/>
      <c r="K33" s="256"/>
      <c r="L33" s="257"/>
      <c r="M33" s="23">
        <v>250</v>
      </c>
      <c r="N33" s="258"/>
      <c r="O33" s="23">
        <v>220</v>
      </c>
      <c r="P33" s="260"/>
      <c r="Q33" s="23">
        <v>215</v>
      </c>
      <c r="R33" s="260"/>
      <c r="S33" s="23">
        <v>206</v>
      </c>
      <c r="T33" s="260"/>
      <c r="U33" s="23">
        <v>231</v>
      </c>
      <c r="V33" s="260"/>
      <c r="W33" s="23">
        <v>168</v>
      </c>
      <c r="X33" s="260"/>
      <c r="Y33" s="23">
        <v>184</v>
      </c>
      <c r="Z33" s="260"/>
      <c r="AA33" s="23">
        <v>227</v>
      </c>
      <c r="AB33" s="260"/>
      <c r="AC33" s="23">
        <v>65</v>
      </c>
      <c r="AD33" s="260"/>
      <c r="AE33" s="23">
        <v>81</v>
      </c>
      <c r="AF33" s="260"/>
      <c r="AG33" s="23">
        <v>97</v>
      </c>
      <c r="AH33" s="260"/>
      <c r="AI33" s="24">
        <v>85</v>
      </c>
      <c r="AJ33" s="311"/>
    </row>
    <row r="34" spans="1:37" ht="26.25" customHeight="1" x14ac:dyDescent="0.2">
      <c r="A34" s="151">
        <v>14</v>
      </c>
      <c r="B34" s="153"/>
      <c r="C34" s="313"/>
      <c r="D34" s="159"/>
      <c r="E34" s="189" t="s">
        <v>97</v>
      </c>
      <c r="F34" s="191" t="s">
        <v>39</v>
      </c>
      <c r="G34" s="53" t="s">
        <v>31</v>
      </c>
      <c r="H34" s="26" t="s">
        <v>98</v>
      </c>
      <c r="I34" s="191" t="s">
        <v>33</v>
      </c>
      <c r="J34" s="255">
        <v>0.98</v>
      </c>
      <c r="K34" s="255" t="s">
        <v>34</v>
      </c>
      <c r="L34" s="266" t="s">
        <v>35</v>
      </c>
      <c r="M34" s="131"/>
      <c r="N34" s="327">
        <v>0.98</v>
      </c>
      <c r="O34" s="131"/>
      <c r="P34" s="329">
        <v>0.99</v>
      </c>
      <c r="Q34" s="131"/>
      <c r="R34" s="327">
        <v>0.98</v>
      </c>
      <c r="S34" s="131"/>
      <c r="T34" s="327">
        <v>0.98</v>
      </c>
      <c r="U34" s="131"/>
      <c r="V34" s="327">
        <v>0.98</v>
      </c>
      <c r="W34" s="131"/>
      <c r="X34" s="329">
        <v>0.99</v>
      </c>
      <c r="Y34" s="131"/>
      <c r="Z34" s="327">
        <v>0.98</v>
      </c>
      <c r="AA34" s="131"/>
      <c r="AB34" s="329">
        <v>0.98</v>
      </c>
      <c r="AC34" s="131"/>
      <c r="AD34" s="329">
        <v>0.96</v>
      </c>
      <c r="AE34" s="131"/>
      <c r="AF34" s="329">
        <v>0.98799999999999999</v>
      </c>
      <c r="AG34" s="131"/>
      <c r="AH34" s="329">
        <v>0.94499999999999995</v>
      </c>
      <c r="AI34" s="142"/>
      <c r="AJ34" s="334">
        <v>0.98599999999999999</v>
      </c>
    </row>
    <row r="35" spans="1:37" ht="26.25" customHeight="1" thickBot="1" x14ac:dyDescent="0.25">
      <c r="A35" s="151"/>
      <c r="B35" s="153"/>
      <c r="C35" s="313"/>
      <c r="D35" s="159"/>
      <c r="E35" s="190"/>
      <c r="F35" s="192"/>
      <c r="G35" s="41" t="s">
        <v>36</v>
      </c>
      <c r="H35" s="54" t="s">
        <v>99</v>
      </c>
      <c r="I35" s="192"/>
      <c r="J35" s="192"/>
      <c r="K35" s="258"/>
      <c r="L35" s="301"/>
      <c r="M35" s="132"/>
      <c r="N35" s="328"/>
      <c r="O35" s="132"/>
      <c r="P35" s="330"/>
      <c r="Q35" s="132"/>
      <c r="R35" s="328"/>
      <c r="S35" s="132"/>
      <c r="T35" s="328"/>
      <c r="U35" s="132"/>
      <c r="V35" s="328"/>
      <c r="W35" s="132"/>
      <c r="X35" s="330"/>
      <c r="Y35" s="132"/>
      <c r="Z35" s="328"/>
      <c r="AA35" s="132"/>
      <c r="AB35" s="330"/>
      <c r="AC35" s="132"/>
      <c r="AD35" s="330"/>
      <c r="AE35" s="132"/>
      <c r="AF35" s="330"/>
      <c r="AG35" s="132"/>
      <c r="AH35" s="330"/>
      <c r="AI35" s="143"/>
      <c r="AJ35" s="333"/>
    </row>
    <row r="36" spans="1:37" ht="34.5" customHeight="1" x14ac:dyDescent="0.2">
      <c r="A36" s="151">
        <v>15</v>
      </c>
      <c r="B36" s="153"/>
      <c r="C36" s="313"/>
      <c r="D36" s="159"/>
      <c r="E36" s="222" t="s">
        <v>100</v>
      </c>
      <c r="F36" s="224" t="s">
        <v>39</v>
      </c>
      <c r="G36" s="55" t="s">
        <v>31</v>
      </c>
      <c r="H36" s="10" t="s">
        <v>101</v>
      </c>
      <c r="I36" s="224" t="s">
        <v>102</v>
      </c>
      <c r="J36" s="228">
        <v>0.8</v>
      </c>
      <c r="K36" s="228" t="s">
        <v>34</v>
      </c>
      <c r="L36" s="217" t="s">
        <v>35</v>
      </c>
      <c r="M36" s="180"/>
      <c r="N36" s="184"/>
      <c r="O36" s="184"/>
      <c r="P36" s="184"/>
      <c r="Q36" s="142"/>
      <c r="R36" s="335">
        <v>0.79249999999999998</v>
      </c>
      <c r="S36" s="180"/>
      <c r="T36" s="184"/>
      <c r="U36" s="184"/>
      <c r="V36" s="184"/>
      <c r="W36" s="142"/>
      <c r="X36" s="331">
        <v>0.63319999999999999</v>
      </c>
      <c r="Y36" s="180"/>
      <c r="Z36" s="184"/>
      <c r="AA36" s="184"/>
      <c r="AB36" s="184"/>
      <c r="AC36" s="142"/>
      <c r="AD36" s="331">
        <v>0.62829999999999997</v>
      </c>
      <c r="AE36" s="180"/>
      <c r="AF36" s="184"/>
      <c r="AG36" s="184"/>
      <c r="AH36" s="184"/>
      <c r="AI36" s="142"/>
      <c r="AJ36" s="332">
        <v>0.91590000000000005</v>
      </c>
    </row>
    <row r="37" spans="1:37" ht="36" customHeight="1" thickBot="1" x14ac:dyDescent="0.25">
      <c r="A37" s="188"/>
      <c r="B37" s="154"/>
      <c r="C37" s="314"/>
      <c r="D37" s="160"/>
      <c r="E37" s="162"/>
      <c r="F37" s="164"/>
      <c r="G37" s="31" t="s">
        <v>36</v>
      </c>
      <c r="H37" s="8" t="s">
        <v>103</v>
      </c>
      <c r="I37" s="164"/>
      <c r="J37" s="164"/>
      <c r="K37" s="256"/>
      <c r="L37" s="257"/>
      <c r="M37" s="181"/>
      <c r="N37" s="185"/>
      <c r="O37" s="185"/>
      <c r="P37" s="185"/>
      <c r="Q37" s="143"/>
      <c r="R37" s="328"/>
      <c r="S37" s="181"/>
      <c r="T37" s="185"/>
      <c r="U37" s="185"/>
      <c r="V37" s="185"/>
      <c r="W37" s="143"/>
      <c r="X37" s="330"/>
      <c r="Y37" s="181"/>
      <c r="Z37" s="185"/>
      <c r="AA37" s="185"/>
      <c r="AB37" s="185"/>
      <c r="AC37" s="143"/>
      <c r="AD37" s="330"/>
      <c r="AE37" s="181"/>
      <c r="AF37" s="185"/>
      <c r="AG37" s="185"/>
      <c r="AH37" s="185"/>
      <c r="AI37" s="143"/>
      <c r="AJ37" s="333"/>
    </row>
    <row r="38" spans="1:37" ht="26.25" customHeight="1" x14ac:dyDescent="0.2">
      <c r="A38" s="150">
        <v>16</v>
      </c>
      <c r="B38" s="152" t="s">
        <v>104</v>
      </c>
      <c r="C38" s="338" t="s">
        <v>105</v>
      </c>
      <c r="D38" s="341" t="s">
        <v>106</v>
      </c>
      <c r="E38" s="189" t="s">
        <v>107</v>
      </c>
      <c r="F38" s="191" t="s">
        <v>53</v>
      </c>
      <c r="G38" s="53" t="s">
        <v>31</v>
      </c>
      <c r="H38" s="26" t="s">
        <v>108</v>
      </c>
      <c r="I38" s="191" t="s">
        <v>33</v>
      </c>
      <c r="J38" s="255">
        <v>0.9</v>
      </c>
      <c r="K38" s="255" t="s">
        <v>34</v>
      </c>
      <c r="L38" s="266" t="s">
        <v>35</v>
      </c>
      <c r="M38" s="25">
        <v>1</v>
      </c>
      <c r="N38" s="255">
        <f>M38/M39</f>
        <v>1</v>
      </c>
      <c r="O38" s="25">
        <v>3</v>
      </c>
      <c r="P38" s="267">
        <f>O38/O39</f>
        <v>1</v>
      </c>
      <c r="Q38" s="25">
        <v>6</v>
      </c>
      <c r="R38" s="255">
        <f>Q38/Q39</f>
        <v>1</v>
      </c>
      <c r="S38" s="25">
        <v>10</v>
      </c>
      <c r="T38" s="255">
        <f>S38/S39</f>
        <v>1</v>
      </c>
      <c r="U38" s="25">
        <v>10</v>
      </c>
      <c r="V38" s="255">
        <f>U38/U39</f>
        <v>1</v>
      </c>
      <c r="W38" s="25">
        <v>9</v>
      </c>
      <c r="X38" s="255">
        <f>W38/W39</f>
        <v>0.9</v>
      </c>
      <c r="Y38" s="25">
        <v>8</v>
      </c>
      <c r="Z38" s="255">
        <f>Y38/Y39</f>
        <v>0.88888888888888884</v>
      </c>
      <c r="AA38" s="25">
        <v>14</v>
      </c>
      <c r="AB38" s="255">
        <f>AA38/AA39</f>
        <v>0.73684210526315785</v>
      </c>
      <c r="AC38" s="25">
        <v>17</v>
      </c>
      <c r="AD38" s="255">
        <f>AC38/AC39</f>
        <v>0.68</v>
      </c>
      <c r="AE38" s="25">
        <v>13</v>
      </c>
      <c r="AF38" s="255">
        <f>AE38/AE39</f>
        <v>0.76470588235294112</v>
      </c>
      <c r="AG38" s="25">
        <v>11</v>
      </c>
      <c r="AH38" s="255">
        <f>AG38/AG39</f>
        <v>0.7857142857142857</v>
      </c>
      <c r="AI38" s="28">
        <v>4</v>
      </c>
      <c r="AJ38" s="336">
        <f>AI38/AI39</f>
        <v>1</v>
      </c>
    </row>
    <row r="39" spans="1:37" ht="26.25" customHeight="1" thickBot="1" x14ac:dyDescent="0.25">
      <c r="A39" s="151"/>
      <c r="B39" s="153"/>
      <c r="C39" s="339"/>
      <c r="D39" s="342"/>
      <c r="E39" s="190"/>
      <c r="F39" s="192"/>
      <c r="G39" s="41" t="s">
        <v>36</v>
      </c>
      <c r="H39" s="54" t="s">
        <v>109</v>
      </c>
      <c r="I39" s="192"/>
      <c r="J39" s="192"/>
      <c r="K39" s="258"/>
      <c r="L39" s="301"/>
      <c r="M39" s="23">
        <v>1</v>
      </c>
      <c r="N39" s="258"/>
      <c r="O39" s="23">
        <v>3</v>
      </c>
      <c r="P39" s="260"/>
      <c r="Q39" s="23">
        <v>6</v>
      </c>
      <c r="R39" s="192"/>
      <c r="S39" s="23">
        <v>10</v>
      </c>
      <c r="T39" s="192"/>
      <c r="U39" s="23">
        <v>10</v>
      </c>
      <c r="V39" s="192"/>
      <c r="W39" s="23">
        <v>10</v>
      </c>
      <c r="X39" s="192"/>
      <c r="Y39" s="23">
        <v>9</v>
      </c>
      <c r="Z39" s="192"/>
      <c r="AA39" s="23">
        <v>19</v>
      </c>
      <c r="AB39" s="192"/>
      <c r="AC39" s="23">
        <v>25</v>
      </c>
      <c r="AD39" s="192"/>
      <c r="AE39" s="23">
        <v>17</v>
      </c>
      <c r="AF39" s="258"/>
      <c r="AG39" s="23">
        <v>14</v>
      </c>
      <c r="AH39" s="192"/>
      <c r="AI39" s="24">
        <v>4</v>
      </c>
      <c r="AJ39" s="337"/>
    </row>
    <row r="40" spans="1:37" ht="26.25" customHeight="1" x14ac:dyDescent="0.2">
      <c r="A40" s="151">
        <v>17</v>
      </c>
      <c r="B40" s="153"/>
      <c r="C40" s="339"/>
      <c r="D40" s="342"/>
      <c r="E40" s="161" t="s">
        <v>110</v>
      </c>
      <c r="F40" s="163" t="s">
        <v>53</v>
      </c>
      <c r="G40" s="30" t="s">
        <v>31</v>
      </c>
      <c r="H40" s="6" t="s">
        <v>111</v>
      </c>
      <c r="I40" s="163" t="s">
        <v>33</v>
      </c>
      <c r="J40" s="165">
        <v>0.9</v>
      </c>
      <c r="K40" s="165" t="s">
        <v>34</v>
      </c>
      <c r="L40" s="272" t="s">
        <v>35</v>
      </c>
      <c r="M40" s="25">
        <v>3</v>
      </c>
      <c r="N40" s="255">
        <f>M40/M41</f>
        <v>1</v>
      </c>
      <c r="O40" s="25">
        <v>5</v>
      </c>
      <c r="P40" s="267">
        <f>O40/O41</f>
        <v>1</v>
      </c>
      <c r="Q40" s="25">
        <v>5</v>
      </c>
      <c r="R40" s="255">
        <f>Q40/Q41</f>
        <v>1</v>
      </c>
      <c r="S40" s="25">
        <v>3</v>
      </c>
      <c r="T40" s="255">
        <f>S40/S41</f>
        <v>1</v>
      </c>
      <c r="U40" s="25">
        <v>7</v>
      </c>
      <c r="V40" s="255">
        <f>U40/U41</f>
        <v>1</v>
      </c>
      <c r="W40" s="25">
        <v>5</v>
      </c>
      <c r="X40" s="255">
        <f>W40/W41</f>
        <v>1</v>
      </c>
      <c r="Y40" s="25">
        <v>5</v>
      </c>
      <c r="Z40" s="255">
        <f>Y40/Y41</f>
        <v>1</v>
      </c>
      <c r="AA40" s="25">
        <v>6</v>
      </c>
      <c r="AB40" s="255">
        <f>AA40/AA41</f>
        <v>1</v>
      </c>
      <c r="AC40" s="25">
        <v>2</v>
      </c>
      <c r="AD40" s="255">
        <f>AC40/AC41</f>
        <v>0.33333333333333331</v>
      </c>
      <c r="AE40" s="25">
        <v>5</v>
      </c>
      <c r="AF40" s="255">
        <f>AE40/AE41</f>
        <v>0.7142857142857143</v>
      </c>
      <c r="AG40" s="25">
        <v>2</v>
      </c>
      <c r="AH40" s="255">
        <f>AG40/AG41</f>
        <v>1</v>
      </c>
      <c r="AI40" s="28">
        <v>0</v>
      </c>
      <c r="AJ40" s="336">
        <f>AI40/AI41</f>
        <v>0</v>
      </c>
    </row>
    <row r="41" spans="1:37" ht="26.25" customHeight="1" thickBot="1" x14ac:dyDescent="0.25">
      <c r="A41" s="151"/>
      <c r="B41" s="153"/>
      <c r="C41" s="339"/>
      <c r="D41" s="342"/>
      <c r="E41" s="162"/>
      <c r="F41" s="164"/>
      <c r="G41" s="31" t="s">
        <v>36</v>
      </c>
      <c r="H41" s="8" t="s">
        <v>112</v>
      </c>
      <c r="I41" s="164"/>
      <c r="J41" s="164"/>
      <c r="K41" s="256"/>
      <c r="L41" s="257"/>
      <c r="M41" s="23">
        <v>3</v>
      </c>
      <c r="N41" s="258"/>
      <c r="O41" s="23">
        <v>5</v>
      </c>
      <c r="P41" s="260"/>
      <c r="Q41" s="23">
        <v>5</v>
      </c>
      <c r="R41" s="192"/>
      <c r="S41" s="23">
        <v>3</v>
      </c>
      <c r="T41" s="192"/>
      <c r="U41" s="23">
        <v>7</v>
      </c>
      <c r="V41" s="192"/>
      <c r="W41" s="23">
        <v>5</v>
      </c>
      <c r="X41" s="192"/>
      <c r="Y41" s="23">
        <v>5</v>
      </c>
      <c r="Z41" s="192"/>
      <c r="AA41" s="23">
        <v>6</v>
      </c>
      <c r="AB41" s="192"/>
      <c r="AC41" s="23">
        <v>6</v>
      </c>
      <c r="AD41" s="192"/>
      <c r="AE41" s="23">
        <v>7</v>
      </c>
      <c r="AF41" s="192"/>
      <c r="AG41" s="23">
        <v>2</v>
      </c>
      <c r="AH41" s="192"/>
      <c r="AI41" s="24">
        <v>1</v>
      </c>
      <c r="AJ41" s="337"/>
    </row>
    <row r="42" spans="1:37" ht="26.25" customHeight="1" x14ac:dyDescent="0.2">
      <c r="A42" s="151">
        <v>18</v>
      </c>
      <c r="B42" s="153"/>
      <c r="C42" s="339"/>
      <c r="D42" s="342"/>
      <c r="E42" s="189" t="s">
        <v>113</v>
      </c>
      <c r="F42" s="191" t="s">
        <v>53</v>
      </c>
      <c r="G42" s="53" t="s">
        <v>31</v>
      </c>
      <c r="H42" s="26" t="s">
        <v>114</v>
      </c>
      <c r="I42" s="191" t="s">
        <v>33</v>
      </c>
      <c r="J42" s="255">
        <v>0.9</v>
      </c>
      <c r="K42" s="255" t="s">
        <v>34</v>
      </c>
      <c r="L42" s="266" t="s">
        <v>35</v>
      </c>
      <c r="M42" s="27">
        <v>1</v>
      </c>
      <c r="N42" s="255">
        <f>M42/M43</f>
        <v>1</v>
      </c>
      <c r="O42" s="27">
        <v>1</v>
      </c>
      <c r="P42" s="267">
        <f>O42/O43</f>
        <v>1</v>
      </c>
      <c r="Q42" s="25">
        <v>3</v>
      </c>
      <c r="R42" s="255">
        <f>Q42/Q43</f>
        <v>1</v>
      </c>
      <c r="S42" s="25">
        <v>2</v>
      </c>
      <c r="T42" s="255">
        <f>S42/S43</f>
        <v>1</v>
      </c>
      <c r="U42" s="25">
        <v>3</v>
      </c>
      <c r="V42" s="255">
        <f>U42/U43</f>
        <v>1</v>
      </c>
      <c r="W42" s="25">
        <v>1</v>
      </c>
      <c r="X42" s="255">
        <f>W42/W43</f>
        <v>0.5</v>
      </c>
      <c r="Y42" s="25">
        <v>2</v>
      </c>
      <c r="Z42" s="255">
        <f>Y42/Y43</f>
        <v>1</v>
      </c>
      <c r="AA42" s="25">
        <v>2</v>
      </c>
      <c r="AB42" s="255">
        <f>AA42/AA43</f>
        <v>1</v>
      </c>
      <c r="AC42" s="25">
        <v>5</v>
      </c>
      <c r="AD42" s="255">
        <f>AC42/AC43</f>
        <v>1</v>
      </c>
      <c r="AE42" s="25">
        <v>5</v>
      </c>
      <c r="AF42" s="255">
        <f>AE42/AE43</f>
        <v>0.83333333333333337</v>
      </c>
      <c r="AG42" s="25">
        <v>4</v>
      </c>
      <c r="AH42" s="255">
        <f>AG42/AG43</f>
        <v>1</v>
      </c>
      <c r="AI42" s="28">
        <v>3</v>
      </c>
      <c r="AJ42" s="336">
        <f>AI42/AI43</f>
        <v>1</v>
      </c>
    </row>
    <row r="43" spans="1:37" ht="26.25" customHeight="1" thickBot="1" x14ac:dyDescent="0.25">
      <c r="A43" s="151"/>
      <c r="B43" s="153"/>
      <c r="C43" s="339"/>
      <c r="D43" s="342"/>
      <c r="E43" s="190"/>
      <c r="F43" s="192"/>
      <c r="G43" s="41" t="s">
        <v>36</v>
      </c>
      <c r="H43" s="54" t="s">
        <v>115</v>
      </c>
      <c r="I43" s="192"/>
      <c r="J43" s="192"/>
      <c r="K43" s="258"/>
      <c r="L43" s="301"/>
      <c r="M43" s="23">
        <v>1</v>
      </c>
      <c r="N43" s="258"/>
      <c r="O43" s="23">
        <v>1</v>
      </c>
      <c r="P43" s="260"/>
      <c r="Q43" s="23">
        <v>3</v>
      </c>
      <c r="R43" s="192"/>
      <c r="S43" s="23">
        <v>2</v>
      </c>
      <c r="T43" s="192"/>
      <c r="U43" s="23">
        <v>3</v>
      </c>
      <c r="V43" s="192"/>
      <c r="W43" s="23">
        <v>2</v>
      </c>
      <c r="X43" s="192"/>
      <c r="Y43" s="23">
        <v>2</v>
      </c>
      <c r="Z43" s="192"/>
      <c r="AA43" s="23">
        <v>2</v>
      </c>
      <c r="AB43" s="192"/>
      <c r="AC43" s="23">
        <v>5</v>
      </c>
      <c r="AD43" s="192"/>
      <c r="AE43" s="23">
        <v>6</v>
      </c>
      <c r="AF43" s="192"/>
      <c r="AG43" s="23">
        <v>4</v>
      </c>
      <c r="AH43" s="192"/>
      <c r="AI43" s="24">
        <v>3</v>
      </c>
      <c r="AJ43" s="337"/>
    </row>
    <row r="44" spans="1:37" ht="33" customHeight="1" x14ac:dyDescent="0.2">
      <c r="A44" s="344">
        <v>19</v>
      </c>
      <c r="B44" s="153"/>
      <c r="C44" s="339"/>
      <c r="D44" s="342"/>
      <c r="E44" s="161" t="s">
        <v>116</v>
      </c>
      <c r="F44" s="163"/>
      <c r="G44" s="30" t="s">
        <v>31</v>
      </c>
      <c r="H44" s="6" t="s">
        <v>117</v>
      </c>
      <c r="I44" s="163" t="s">
        <v>102</v>
      </c>
      <c r="J44" s="165">
        <v>1</v>
      </c>
      <c r="K44" s="165" t="s">
        <v>34</v>
      </c>
      <c r="L44" s="272" t="s">
        <v>35</v>
      </c>
      <c r="M44" s="56"/>
      <c r="N44" s="57"/>
      <c r="O44" s="57"/>
      <c r="P44" s="57"/>
      <c r="Q44" s="25">
        <v>44</v>
      </c>
      <c r="R44" s="267">
        <f>Q44/Q45</f>
        <v>1</v>
      </c>
      <c r="S44" s="56"/>
      <c r="T44" s="57"/>
      <c r="U44" s="57"/>
      <c r="V44" s="57"/>
      <c r="W44" s="25">
        <v>44</v>
      </c>
      <c r="X44" s="267">
        <f>W44/W45</f>
        <v>1</v>
      </c>
      <c r="Y44" s="56"/>
      <c r="Z44" s="57"/>
      <c r="AA44" s="57"/>
      <c r="AB44" s="57"/>
      <c r="AC44" s="25">
        <v>44</v>
      </c>
      <c r="AD44" s="267">
        <f>AC44/AC45</f>
        <v>1</v>
      </c>
      <c r="AE44" s="180"/>
      <c r="AF44" s="184"/>
      <c r="AG44" s="184"/>
      <c r="AH44" s="142"/>
      <c r="AI44" s="25">
        <v>44</v>
      </c>
      <c r="AJ44" s="310">
        <f>AI44/AI45</f>
        <v>1</v>
      </c>
    </row>
    <row r="45" spans="1:37" ht="31.5" customHeight="1" thickBot="1" x14ac:dyDescent="0.25">
      <c r="A45" s="263"/>
      <c r="B45" s="153"/>
      <c r="C45" s="339"/>
      <c r="D45" s="342"/>
      <c r="E45" s="162"/>
      <c r="F45" s="164"/>
      <c r="G45" s="31" t="s">
        <v>36</v>
      </c>
      <c r="H45" s="8" t="s">
        <v>118</v>
      </c>
      <c r="I45" s="164"/>
      <c r="J45" s="164"/>
      <c r="K45" s="256"/>
      <c r="L45" s="257"/>
      <c r="M45" s="42"/>
      <c r="N45" s="43"/>
      <c r="O45" s="43"/>
      <c r="P45" s="43"/>
      <c r="Q45" s="23">
        <v>44</v>
      </c>
      <c r="R45" s="260"/>
      <c r="S45" s="42"/>
      <c r="T45" s="43"/>
      <c r="U45" s="43"/>
      <c r="V45" s="43"/>
      <c r="W45" s="23">
        <v>44</v>
      </c>
      <c r="X45" s="260"/>
      <c r="Y45" s="42"/>
      <c r="Z45" s="43"/>
      <c r="AA45" s="43"/>
      <c r="AB45" s="43"/>
      <c r="AC45" s="23">
        <v>44</v>
      </c>
      <c r="AD45" s="260"/>
      <c r="AE45" s="181"/>
      <c r="AF45" s="185"/>
      <c r="AG45" s="185"/>
      <c r="AH45" s="143"/>
      <c r="AI45" s="23">
        <v>44</v>
      </c>
      <c r="AJ45" s="311"/>
    </row>
    <row r="46" spans="1:37" ht="62.25" customHeight="1" x14ac:dyDescent="0.2">
      <c r="A46" s="344">
        <v>20</v>
      </c>
      <c r="B46" s="153"/>
      <c r="C46" s="339"/>
      <c r="D46" s="342"/>
      <c r="E46" s="189" t="s">
        <v>119</v>
      </c>
      <c r="F46" s="191"/>
      <c r="G46" s="53" t="s">
        <v>31</v>
      </c>
      <c r="H46" s="26" t="s">
        <v>120</v>
      </c>
      <c r="I46" s="191" t="s">
        <v>121</v>
      </c>
      <c r="J46" s="255">
        <v>0.8</v>
      </c>
      <c r="K46" s="255" t="s">
        <v>34</v>
      </c>
      <c r="L46" s="266" t="s">
        <v>35</v>
      </c>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8">
        <v>0.86</v>
      </c>
    </row>
    <row r="47" spans="1:37" ht="42" customHeight="1" thickBot="1" x14ac:dyDescent="0.25">
      <c r="A47" s="345"/>
      <c r="B47" s="154"/>
      <c r="C47" s="340"/>
      <c r="D47" s="343"/>
      <c r="E47" s="190"/>
      <c r="F47" s="192"/>
      <c r="G47" s="41" t="s">
        <v>36</v>
      </c>
      <c r="H47" s="54" t="s">
        <v>122</v>
      </c>
      <c r="I47" s="192"/>
      <c r="J47" s="192"/>
      <c r="K47" s="258"/>
      <c r="L47" s="301"/>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47"/>
      <c r="AJ47" s="349"/>
      <c r="AK47" s="58"/>
    </row>
    <row r="48" spans="1:37" ht="26.25" customHeight="1" x14ac:dyDescent="0.2">
      <c r="A48" s="150">
        <v>21</v>
      </c>
      <c r="B48" s="152" t="s">
        <v>123</v>
      </c>
      <c r="C48" s="155" t="s">
        <v>124</v>
      </c>
      <c r="D48" s="158" t="s">
        <v>125</v>
      </c>
      <c r="E48" s="161" t="s">
        <v>126</v>
      </c>
      <c r="F48" s="163" t="s">
        <v>39</v>
      </c>
      <c r="G48" s="30" t="s">
        <v>31</v>
      </c>
      <c r="H48" s="6" t="s">
        <v>127</v>
      </c>
      <c r="I48" s="163" t="s">
        <v>33</v>
      </c>
      <c r="J48" s="351" t="s">
        <v>128</v>
      </c>
      <c r="K48" s="165" t="s">
        <v>34</v>
      </c>
      <c r="L48" s="272" t="s">
        <v>35</v>
      </c>
      <c r="M48" s="59">
        <v>7159272318</v>
      </c>
      <c r="N48" s="255">
        <f>M48/M49</f>
        <v>0.17015217352399317</v>
      </c>
      <c r="O48" s="59">
        <v>12027444147</v>
      </c>
      <c r="P48" s="267">
        <f>O48/O49</f>
        <v>0.28585248229839438</v>
      </c>
      <c r="Q48" s="59">
        <v>15322754531</v>
      </c>
      <c r="R48" s="255">
        <f>Q48/Q49</f>
        <v>0.36417108778907392</v>
      </c>
      <c r="S48" s="59">
        <v>17042443565</v>
      </c>
      <c r="T48" s="255">
        <f>S48/S49</f>
        <v>0.40504239620191251</v>
      </c>
      <c r="U48" s="59">
        <v>19060129767</v>
      </c>
      <c r="V48" s="255">
        <f>U48/U49</f>
        <v>0.45299610958371866</v>
      </c>
      <c r="W48" s="59">
        <v>21555712338</v>
      </c>
      <c r="X48" s="255">
        <f>W48/W49</f>
        <v>0.51230783566468274</v>
      </c>
      <c r="Y48" s="59">
        <v>23719258494</v>
      </c>
      <c r="Z48" s="255">
        <f>Y48/Y49</f>
        <v>0.56372815669889109</v>
      </c>
      <c r="AA48" s="59">
        <v>27825418052</v>
      </c>
      <c r="AB48" s="255">
        <f>AA48/AA49</f>
        <v>0.66131795948840122</v>
      </c>
      <c r="AC48" s="59">
        <v>31238900274</v>
      </c>
      <c r="AD48" s="255">
        <f>AC48/AC49</f>
        <v>0.74244511788668155</v>
      </c>
      <c r="AE48" s="59">
        <v>33767496777</v>
      </c>
      <c r="AF48" s="255">
        <f>AE48/AE49</f>
        <v>0.80254147570630019</v>
      </c>
      <c r="AG48" s="59">
        <v>35152018665</v>
      </c>
      <c r="AH48" s="255">
        <f>AG48/AG49</f>
        <v>0.83544697197335005</v>
      </c>
      <c r="AI48" s="60">
        <v>38385996473</v>
      </c>
      <c r="AJ48" s="336">
        <f>AI48/AI49</f>
        <v>0.91411111289978164</v>
      </c>
    </row>
    <row r="49" spans="1:36" ht="26.25" customHeight="1" thickBot="1" x14ac:dyDescent="0.25">
      <c r="A49" s="151"/>
      <c r="B49" s="153"/>
      <c r="C49" s="156"/>
      <c r="D49" s="159"/>
      <c r="E49" s="162"/>
      <c r="F49" s="164"/>
      <c r="G49" s="31" t="s">
        <v>36</v>
      </c>
      <c r="H49" s="8" t="s">
        <v>129</v>
      </c>
      <c r="I49" s="164"/>
      <c r="J49" s="352"/>
      <c r="K49" s="256"/>
      <c r="L49" s="257"/>
      <c r="M49" s="61">
        <v>42075703000</v>
      </c>
      <c r="N49" s="258"/>
      <c r="O49" s="61">
        <v>42075703000</v>
      </c>
      <c r="P49" s="260"/>
      <c r="Q49" s="61">
        <v>42075703000</v>
      </c>
      <c r="R49" s="192"/>
      <c r="S49" s="61">
        <v>42075703000</v>
      </c>
      <c r="T49" s="192"/>
      <c r="U49" s="61">
        <v>42075703000</v>
      </c>
      <c r="V49" s="192"/>
      <c r="W49" s="61">
        <v>42075703000</v>
      </c>
      <c r="X49" s="192"/>
      <c r="Y49" s="61">
        <v>42075703000</v>
      </c>
      <c r="Z49" s="192"/>
      <c r="AA49" s="61">
        <v>42075703000</v>
      </c>
      <c r="AB49" s="192"/>
      <c r="AC49" s="61">
        <v>42075703000</v>
      </c>
      <c r="AD49" s="192"/>
      <c r="AE49" s="61">
        <v>42075703000</v>
      </c>
      <c r="AF49" s="258"/>
      <c r="AG49" s="61">
        <v>42075703000</v>
      </c>
      <c r="AH49" s="192"/>
      <c r="AI49" s="62">
        <v>41992703000</v>
      </c>
      <c r="AJ49" s="337"/>
    </row>
    <row r="50" spans="1:36" ht="26.25" customHeight="1" x14ac:dyDescent="0.2">
      <c r="A50" s="151">
        <v>22</v>
      </c>
      <c r="B50" s="153"/>
      <c r="C50" s="156"/>
      <c r="D50" s="159"/>
      <c r="E50" s="189" t="s">
        <v>130</v>
      </c>
      <c r="F50" s="191" t="s">
        <v>39</v>
      </c>
      <c r="G50" s="53" t="s">
        <v>31</v>
      </c>
      <c r="H50" s="26" t="s">
        <v>131</v>
      </c>
      <c r="I50" s="191" t="s">
        <v>33</v>
      </c>
      <c r="J50" s="350" t="s">
        <v>132</v>
      </c>
      <c r="K50" s="255" t="s">
        <v>34</v>
      </c>
      <c r="L50" s="266" t="s">
        <v>133</v>
      </c>
      <c r="M50" s="59">
        <v>20532332817</v>
      </c>
      <c r="N50" s="255">
        <f>M50/M51</f>
        <v>3.2841009155799218E-2</v>
      </c>
      <c r="O50" s="59">
        <v>53640159865</v>
      </c>
      <c r="P50" s="267">
        <f>O50/O51</f>
        <v>8.5796241320735975E-2</v>
      </c>
      <c r="Q50" s="59">
        <v>80193854266</v>
      </c>
      <c r="R50" s="255">
        <f>Q50/Q51</f>
        <v>0.12826828425496656</v>
      </c>
      <c r="S50" s="59">
        <v>101447899044</v>
      </c>
      <c r="T50" s="255">
        <f>S50/S51</f>
        <v>0.16226365562232251</v>
      </c>
      <c r="U50" s="59">
        <v>146205673990</v>
      </c>
      <c r="V50" s="255">
        <f>U50/U51</f>
        <v>0.23385272004552204</v>
      </c>
      <c r="W50" s="59">
        <v>207214173975</v>
      </c>
      <c r="X50" s="255">
        <f>W50/W51</f>
        <v>0.3314344573204055</v>
      </c>
      <c r="Y50" s="59">
        <v>237284685146</v>
      </c>
      <c r="Z50" s="255">
        <f>Y50/Y51</f>
        <v>0.37953157037074153</v>
      </c>
      <c r="AA50" s="59">
        <v>269608635018</v>
      </c>
      <c r="AB50" s="255">
        <f>AA50/AA51</f>
        <v>0.43123300844693629</v>
      </c>
      <c r="AC50" s="59">
        <v>293272939139</v>
      </c>
      <c r="AD50" s="255">
        <f>AC50/AC51</f>
        <v>0.46908353596516933</v>
      </c>
      <c r="AE50" s="59">
        <v>343773187472</v>
      </c>
      <c r="AF50" s="255">
        <f>AE50/AE51</f>
        <v>0.54985755870558728</v>
      </c>
      <c r="AG50" s="59">
        <v>395435646552</v>
      </c>
      <c r="AH50" s="255">
        <f>AG50/AG51</f>
        <v>0.63249051165736403</v>
      </c>
      <c r="AI50" s="60">
        <v>504934719672</v>
      </c>
      <c r="AJ50" s="336">
        <f>AI50/AI51</f>
        <v>0.97491773400070536</v>
      </c>
    </row>
    <row r="51" spans="1:36" ht="26.25" customHeight="1" thickBot="1" x14ac:dyDescent="0.25">
      <c r="A51" s="151"/>
      <c r="B51" s="153"/>
      <c r="C51" s="156"/>
      <c r="D51" s="159"/>
      <c r="E51" s="190"/>
      <c r="F51" s="192"/>
      <c r="G51" s="41" t="s">
        <v>36</v>
      </c>
      <c r="H51" s="54" t="s">
        <v>134</v>
      </c>
      <c r="I51" s="192"/>
      <c r="J51" s="251"/>
      <c r="K51" s="258"/>
      <c r="L51" s="301"/>
      <c r="M51" s="61">
        <v>625204077000</v>
      </c>
      <c r="N51" s="258"/>
      <c r="O51" s="61">
        <v>625204077000</v>
      </c>
      <c r="P51" s="260"/>
      <c r="Q51" s="61">
        <v>625204077000</v>
      </c>
      <c r="R51" s="192"/>
      <c r="S51" s="61">
        <v>625204077000</v>
      </c>
      <c r="T51" s="192"/>
      <c r="U51" s="61">
        <v>625204077000</v>
      </c>
      <c r="V51" s="192"/>
      <c r="W51" s="61">
        <v>625204077000</v>
      </c>
      <c r="X51" s="192"/>
      <c r="Y51" s="61">
        <v>625204077000</v>
      </c>
      <c r="Z51" s="192"/>
      <c r="AA51" s="61">
        <v>625204077000</v>
      </c>
      <c r="AB51" s="192"/>
      <c r="AC51" s="61">
        <v>625204077000</v>
      </c>
      <c r="AD51" s="192"/>
      <c r="AE51" s="61">
        <v>625204077000</v>
      </c>
      <c r="AF51" s="258"/>
      <c r="AG51" s="61">
        <v>625204077000</v>
      </c>
      <c r="AH51" s="192"/>
      <c r="AI51" s="62">
        <v>517925463926</v>
      </c>
      <c r="AJ51" s="337"/>
    </row>
    <row r="52" spans="1:36" ht="26.25" customHeight="1" x14ac:dyDescent="0.2">
      <c r="A52" s="151">
        <v>23</v>
      </c>
      <c r="B52" s="153"/>
      <c r="C52" s="156"/>
      <c r="D52" s="159"/>
      <c r="E52" s="161" t="s">
        <v>135</v>
      </c>
      <c r="F52" s="163" t="s">
        <v>39</v>
      </c>
      <c r="G52" s="30" t="s">
        <v>31</v>
      </c>
      <c r="H52" s="6" t="s">
        <v>136</v>
      </c>
      <c r="I52" s="163" t="s">
        <v>33</v>
      </c>
      <c r="J52" s="165">
        <v>0.9</v>
      </c>
      <c r="K52" s="165" t="s">
        <v>137</v>
      </c>
      <c r="L52" s="272"/>
      <c r="M52" s="50">
        <v>240816383668.82999</v>
      </c>
      <c r="N52" s="329">
        <f>(1-M52/M53)</f>
        <v>0.91025431143274527</v>
      </c>
      <c r="O52" s="50">
        <v>243643335945.38</v>
      </c>
      <c r="P52" s="329">
        <f>(1-O52/O53)</f>
        <v>0.90924163389850365</v>
      </c>
      <c r="Q52" s="50">
        <v>250519151597.38</v>
      </c>
      <c r="R52" s="329">
        <f>(1-(Q52/Q53))</f>
        <v>0.9053189370275746</v>
      </c>
      <c r="S52" s="50">
        <v>253197034597.78</v>
      </c>
      <c r="T52" s="329">
        <f>1-(S52/S53)</f>
        <v>0.9021502092095175</v>
      </c>
      <c r="U52" s="50">
        <v>253761958575.62</v>
      </c>
      <c r="V52" s="329">
        <f>1-(U52/U53)</f>
        <v>0.89905378029173388</v>
      </c>
      <c r="W52" s="50">
        <v>248835968962.64999</v>
      </c>
      <c r="X52" s="329">
        <f>1-(W52/W53)</f>
        <v>0.89910789377846623</v>
      </c>
      <c r="Y52" s="50">
        <v>231005313340.04001</v>
      </c>
      <c r="Z52" s="329">
        <f>1-(Y52/Y53)</f>
        <v>0.90477750164583226</v>
      </c>
      <c r="AA52" s="50">
        <v>231531523246</v>
      </c>
      <c r="AB52" s="329">
        <f>1-(AA52/AA53)</f>
        <v>0.90196753466834123</v>
      </c>
      <c r="AC52" s="50">
        <v>233716727131</v>
      </c>
      <c r="AD52" s="329">
        <f>1-(AC52/AC53)</f>
        <v>0.92583709288826399</v>
      </c>
      <c r="AE52" s="50">
        <v>236187350887</v>
      </c>
      <c r="AF52" s="329">
        <f>1-(AE52/AE53)</f>
        <v>0.92529148540218953</v>
      </c>
      <c r="AG52" s="50">
        <v>236796262727</v>
      </c>
      <c r="AH52" s="329">
        <f>1-(AG52/AG53)</f>
        <v>0.92292150667629602</v>
      </c>
      <c r="AI52" s="50">
        <v>236083580172</v>
      </c>
      <c r="AJ52" s="334">
        <f>1-(AI52/AI53)</f>
        <v>0.92319290192255832</v>
      </c>
    </row>
    <row r="53" spans="1:36" ht="26.25" customHeight="1" thickBot="1" x14ac:dyDescent="0.25">
      <c r="A53" s="151"/>
      <c r="B53" s="153"/>
      <c r="C53" s="156"/>
      <c r="D53" s="159"/>
      <c r="E53" s="162"/>
      <c r="F53" s="164"/>
      <c r="G53" s="31" t="s">
        <v>36</v>
      </c>
      <c r="H53" s="8" t="s">
        <v>138</v>
      </c>
      <c r="I53" s="164"/>
      <c r="J53" s="164"/>
      <c r="K53" s="256"/>
      <c r="L53" s="257"/>
      <c r="M53" s="44">
        <v>2683319806370.02</v>
      </c>
      <c r="N53" s="330"/>
      <c r="O53" s="44">
        <v>2684527569314.2202</v>
      </c>
      <c r="P53" s="330"/>
      <c r="Q53" s="44">
        <v>2645926690433.7598</v>
      </c>
      <c r="R53" s="330"/>
      <c r="S53" s="44">
        <v>2587609360759.1802</v>
      </c>
      <c r="T53" s="330"/>
      <c r="U53" s="44">
        <v>2513833200579.3799</v>
      </c>
      <c r="V53" s="330"/>
      <c r="W53" s="44">
        <v>2466357163921.9102</v>
      </c>
      <c r="X53" s="330"/>
      <c r="Y53" s="44">
        <v>2425953081811.04</v>
      </c>
      <c r="Z53" s="330"/>
      <c r="AA53" s="44">
        <v>2361784154491</v>
      </c>
      <c r="AB53" s="330"/>
      <c r="AC53" s="44">
        <v>3151396516575</v>
      </c>
      <c r="AD53" s="330"/>
      <c r="AE53" s="44">
        <v>3161451571598</v>
      </c>
      <c r="AF53" s="330"/>
      <c r="AG53" s="44">
        <v>3072144414299</v>
      </c>
      <c r="AH53" s="330"/>
      <c r="AI53" s="44">
        <v>3073720868011</v>
      </c>
      <c r="AJ53" s="333"/>
    </row>
    <row r="54" spans="1:36" ht="33" customHeight="1" x14ac:dyDescent="0.2">
      <c r="A54" s="344">
        <v>24</v>
      </c>
      <c r="B54" s="153"/>
      <c r="C54" s="156"/>
      <c r="D54" s="159"/>
      <c r="E54" s="189" t="s">
        <v>139</v>
      </c>
      <c r="F54" s="191" t="s">
        <v>39</v>
      </c>
      <c r="G54" s="53" t="s">
        <v>31</v>
      </c>
      <c r="H54" s="26" t="s">
        <v>140</v>
      </c>
      <c r="I54" s="191" t="s">
        <v>33</v>
      </c>
      <c r="J54" s="255">
        <v>0.7</v>
      </c>
      <c r="K54" s="255" t="s">
        <v>34</v>
      </c>
      <c r="L54" s="266"/>
      <c r="M54" s="180"/>
      <c r="N54" s="184"/>
      <c r="O54" s="184"/>
      <c r="P54" s="184"/>
      <c r="Q54" s="184"/>
      <c r="R54" s="184"/>
      <c r="S54" s="184"/>
      <c r="T54" s="184"/>
      <c r="U54" s="184"/>
      <c r="V54" s="184"/>
      <c r="W54" s="184"/>
      <c r="X54" s="142"/>
      <c r="Y54" s="50">
        <v>635583395</v>
      </c>
      <c r="Z54" s="329">
        <f>1-(Y54/Y55)</f>
        <v>0.74593313760439883</v>
      </c>
      <c r="AA54" s="50">
        <v>609070487</v>
      </c>
      <c r="AB54" s="329">
        <f>1-(AA54/AA55)</f>
        <v>0.69513212232306176</v>
      </c>
      <c r="AC54" s="50">
        <v>609325207</v>
      </c>
      <c r="AD54" s="329">
        <f>1-(AC54/AC55)</f>
        <v>0.79475992969092801</v>
      </c>
      <c r="AE54" s="50">
        <v>545505835</v>
      </c>
      <c r="AF54" s="329">
        <f>1-(AE54/AE55)</f>
        <v>0.80252521766088392</v>
      </c>
      <c r="AG54" s="50">
        <v>519277446</v>
      </c>
      <c r="AH54" s="329">
        <f>1-(AG54/AG55)</f>
        <v>0.82645677864545186</v>
      </c>
      <c r="AI54" s="63">
        <v>520738697</v>
      </c>
      <c r="AJ54" s="334">
        <f>1-(AI54/AI55)</f>
        <v>0.88477976155664928</v>
      </c>
    </row>
    <row r="55" spans="1:36" ht="31.5" customHeight="1" thickBot="1" x14ac:dyDescent="0.25">
      <c r="A55" s="263"/>
      <c r="B55" s="153"/>
      <c r="C55" s="156"/>
      <c r="D55" s="159"/>
      <c r="E55" s="190"/>
      <c r="F55" s="192"/>
      <c r="G55" s="41" t="s">
        <v>36</v>
      </c>
      <c r="H55" s="54" t="s">
        <v>141</v>
      </c>
      <c r="I55" s="192"/>
      <c r="J55" s="192"/>
      <c r="K55" s="258"/>
      <c r="L55" s="301"/>
      <c r="M55" s="181"/>
      <c r="N55" s="185"/>
      <c r="O55" s="185"/>
      <c r="P55" s="185"/>
      <c r="Q55" s="185"/>
      <c r="R55" s="185"/>
      <c r="S55" s="185"/>
      <c r="T55" s="185"/>
      <c r="U55" s="185"/>
      <c r="V55" s="185"/>
      <c r="W55" s="185"/>
      <c r="X55" s="143"/>
      <c r="Y55" s="44">
        <v>2501638305</v>
      </c>
      <c r="Z55" s="330"/>
      <c r="AA55" s="44">
        <v>1997817847</v>
      </c>
      <c r="AB55" s="330"/>
      <c r="AC55" s="44">
        <v>2968841348</v>
      </c>
      <c r="AD55" s="330"/>
      <c r="AE55" s="44">
        <v>2762407577</v>
      </c>
      <c r="AF55" s="330"/>
      <c r="AG55" s="44">
        <v>2992208177</v>
      </c>
      <c r="AH55" s="330"/>
      <c r="AI55" s="45">
        <v>4519507198</v>
      </c>
      <c r="AJ55" s="333"/>
    </row>
    <row r="56" spans="1:36" ht="26.25" customHeight="1" x14ac:dyDescent="0.2">
      <c r="A56" s="344">
        <v>25</v>
      </c>
      <c r="B56" s="153"/>
      <c r="C56" s="156"/>
      <c r="D56" s="159"/>
      <c r="E56" s="161" t="s">
        <v>142</v>
      </c>
      <c r="F56" s="163"/>
      <c r="G56" s="30" t="s">
        <v>31</v>
      </c>
      <c r="H56" s="6" t="s">
        <v>143</v>
      </c>
      <c r="I56" s="163" t="s">
        <v>33</v>
      </c>
      <c r="J56" s="165">
        <v>0.9</v>
      </c>
      <c r="K56" s="165" t="s">
        <v>34</v>
      </c>
      <c r="L56" s="272" t="s">
        <v>35</v>
      </c>
      <c r="M56" s="180"/>
      <c r="N56" s="184"/>
      <c r="O56" s="184"/>
      <c r="P56" s="184"/>
      <c r="Q56" s="184"/>
      <c r="R56" s="184"/>
      <c r="S56" s="184"/>
      <c r="T56" s="184"/>
      <c r="U56" s="184"/>
      <c r="V56" s="184"/>
      <c r="W56" s="184"/>
      <c r="X56" s="184"/>
      <c r="Y56" s="184"/>
      <c r="Z56" s="142"/>
      <c r="AA56" s="64">
        <v>121</v>
      </c>
      <c r="AB56" s="267">
        <f>AA56/AA57</f>
        <v>0.88970588235294112</v>
      </c>
      <c r="AC56" s="64">
        <v>151</v>
      </c>
      <c r="AD56" s="267">
        <f>AC56/AC57</f>
        <v>0.90419161676646709</v>
      </c>
      <c r="AE56" s="64">
        <v>155</v>
      </c>
      <c r="AF56" s="267">
        <f>AE56/AE57</f>
        <v>0.9064327485380117</v>
      </c>
      <c r="AG56" s="64">
        <v>188</v>
      </c>
      <c r="AH56" s="267">
        <f>AG56/AG57</f>
        <v>0.92156862745098034</v>
      </c>
      <c r="AI56" s="64">
        <v>256</v>
      </c>
      <c r="AJ56" s="310">
        <f>AI56/AI57</f>
        <v>0.93772893772893773</v>
      </c>
    </row>
    <row r="57" spans="1:36" ht="26.25" customHeight="1" thickBot="1" x14ac:dyDescent="0.25">
      <c r="A57" s="263"/>
      <c r="B57" s="153"/>
      <c r="C57" s="156"/>
      <c r="D57" s="159"/>
      <c r="E57" s="162"/>
      <c r="F57" s="164"/>
      <c r="G57" s="31" t="s">
        <v>36</v>
      </c>
      <c r="H57" s="8" t="s">
        <v>144</v>
      </c>
      <c r="I57" s="164"/>
      <c r="J57" s="164"/>
      <c r="K57" s="256"/>
      <c r="L57" s="257"/>
      <c r="M57" s="181"/>
      <c r="N57" s="185"/>
      <c r="O57" s="185"/>
      <c r="P57" s="185"/>
      <c r="Q57" s="185"/>
      <c r="R57" s="185"/>
      <c r="S57" s="185"/>
      <c r="T57" s="185"/>
      <c r="U57" s="185"/>
      <c r="V57" s="185"/>
      <c r="W57" s="185"/>
      <c r="X57" s="185"/>
      <c r="Y57" s="185"/>
      <c r="Z57" s="143"/>
      <c r="AA57" s="65">
        <v>136</v>
      </c>
      <c r="AB57" s="260"/>
      <c r="AC57" s="65">
        <v>167</v>
      </c>
      <c r="AD57" s="260"/>
      <c r="AE57" s="65">
        <v>171</v>
      </c>
      <c r="AF57" s="260"/>
      <c r="AG57" s="65">
        <v>204</v>
      </c>
      <c r="AH57" s="260"/>
      <c r="AI57" s="65">
        <v>273</v>
      </c>
      <c r="AJ57" s="311"/>
    </row>
    <row r="58" spans="1:36" ht="26.25" customHeight="1" x14ac:dyDescent="0.2">
      <c r="A58" s="344">
        <v>26</v>
      </c>
      <c r="B58" s="153"/>
      <c r="C58" s="156"/>
      <c r="D58" s="159"/>
      <c r="E58" s="189" t="s">
        <v>145</v>
      </c>
      <c r="F58" s="191"/>
      <c r="G58" s="53" t="s">
        <v>31</v>
      </c>
      <c r="H58" s="26" t="s">
        <v>146</v>
      </c>
      <c r="I58" s="191" t="s">
        <v>33</v>
      </c>
      <c r="J58" s="255">
        <v>0.9</v>
      </c>
      <c r="K58" s="255" t="s">
        <v>34</v>
      </c>
      <c r="L58" s="266" t="s">
        <v>35</v>
      </c>
      <c r="M58" s="180"/>
      <c r="N58" s="184"/>
      <c r="O58" s="184"/>
      <c r="P58" s="184"/>
      <c r="Q58" s="184"/>
      <c r="R58" s="184"/>
      <c r="S58" s="184"/>
      <c r="T58" s="184"/>
      <c r="U58" s="184"/>
      <c r="V58" s="184"/>
      <c r="W58" s="184"/>
      <c r="X58" s="184"/>
      <c r="Y58" s="184"/>
      <c r="Z58" s="142"/>
      <c r="AA58" s="64">
        <v>6</v>
      </c>
      <c r="AB58" s="267">
        <f>AA58/AA59</f>
        <v>1</v>
      </c>
      <c r="AC58" s="64">
        <v>12</v>
      </c>
      <c r="AD58" s="267">
        <f>AC58/AC59</f>
        <v>0.8</v>
      </c>
      <c r="AE58" s="64">
        <v>4</v>
      </c>
      <c r="AF58" s="267">
        <f>AE58/AE59</f>
        <v>0.44444444444444442</v>
      </c>
      <c r="AG58" s="64">
        <v>7</v>
      </c>
      <c r="AH58" s="267">
        <f>AG58/AG59</f>
        <v>0.875</v>
      </c>
      <c r="AI58" s="64">
        <v>7</v>
      </c>
      <c r="AJ58" s="310">
        <f>AI58/AI59</f>
        <v>0.63636363636363635</v>
      </c>
    </row>
    <row r="59" spans="1:36" ht="26.25" customHeight="1" thickBot="1" x14ac:dyDescent="0.25">
      <c r="A59" s="345"/>
      <c r="B59" s="154"/>
      <c r="C59" s="157"/>
      <c r="D59" s="160"/>
      <c r="E59" s="190"/>
      <c r="F59" s="192"/>
      <c r="G59" s="41" t="s">
        <v>36</v>
      </c>
      <c r="H59" s="54" t="s">
        <v>147</v>
      </c>
      <c r="I59" s="192"/>
      <c r="J59" s="192"/>
      <c r="K59" s="258"/>
      <c r="L59" s="301"/>
      <c r="M59" s="181"/>
      <c r="N59" s="185"/>
      <c r="O59" s="185"/>
      <c r="P59" s="185"/>
      <c r="Q59" s="185"/>
      <c r="R59" s="185"/>
      <c r="S59" s="185"/>
      <c r="T59" s="185"/>
      <c r="U59" s="185"/>
      <c r="V59" s="185"/>
      <c r="W59" s="185"/>
      <c r="X59" s="185"/>
      <c r="Y59" s="185"/>
      <c r="Z59" s="143"/>
      <c r="AA59" s="65">
        <v>6</v>
      </c>
      <c r="AB59" s="260"/>
      <c r="AC59" s="65">
        <v>15</v>
      </c>
      <c r="AD59" s="260"/>
      <c r="AE59" s="65">
        <v>9</v>
      </c>
      <c r="AF59" s="260"/>
      <c r="AG59" s="65">
        <v>8</v>
      </c>
      <c r="AH59" s="260"/>
      <c r="AI59" s="65">
        <v>11</v>
      </c>
      <c r="AJ59" s="311"/>
    </row>
    <row r="60" spans="1:36" ht="26.25" customHeight="1" x14ac:dyDescent="0.2">
      <c r="A60" s="363">
        <v>26</v>
      </c>
      <c r="B60" s="289" t="s">
        <v>148</v>
      </c>
      <c r="C60" s="195" t="s">
        <v>149</v>
      </c>
      <c r="D60" s="239" t="s">
        <v>150</v>
      </c>
      <c r="E60" s="161" t="s">
        <v>151</v>
      </c>
      <c r="F60" s="163" t="s">
        <v>39</v>
      </c>
      <c r="G60" s="30" t="s">
        <v>31</v>
      </c>
      <c r="H60" s="6" t="s">
        <v>152</v>
      </c>
      <c r="I60" s="163" t="s">
        <v>33</v>
      </c>
      <c r="J60" s="165">
        <v>1</v>
      </c>
      <c r="K60" s="165" t="s">
        <v>84</v>
      </c>
      <c r="L60" s="272" t="s">
        <v>35</v>
      </c>
      <c r="M60" s="180"/>
      <c r="N60" s="184"/>
      <c r="O60" s="184"/>
      <c r="P60" s="184"/>
      <c r="Q60" s="184"/>
      <c r="R60" s="184"/>
      <c r="S60" s="184"/>
      <c r="T60" s="184"/>
      <c r="U60" s="184"/>
      <c r="V60" s="184"/>
      <c r="W60" s="184"/>
      <c r="X60" s="142"/>
      <c r="Y60" s="25">
        <v>2608</v>
      </c>
      <c r="Z60" s="267">
        <f>Y60/Y61</f>
        <v>0.8157647794807632</v>
      </c>
      <c r="AA60" s="25">
        <v>2608</v>
      </c>
      <c r="AB60" s="267">
        <f>AA60/AA61</f>
        <v>0.8157647794807632</v>
      </c>
      <c r="AC60" s="25">
        <v>2585</v>
      </c>
      <c r="AD60" s="267">
        <f>AC60/AC61</f>
        <v>0.81085319949811796</v>
      </c>
      <c r="AE60" s="25">
        <v>2573</v>
      </c>
      <c r="AF60" s="267">
        <f>AE60/AE61</f>
        <v>0.80861093651791327</v>
      </c>
      <c r="AG60" s="25">
        <v>2430</v>
      </c>
      <c r="AH60" s="267">
        <f>AG60/AG61</f>
        <v>0.76680340801514668</v>
      </c>
      <c r="AI60" s="28">
        <v>2571</v>
      </c>
      <c r="AJ60" s="310">
        <f>AI60/AI61</f>
        <v>0.80925401322001889</v>
      </c>
    </row>
    <row r="61" spans="1:36" ht="26.25" customHeight="1" thickBot="1" x14ac:dyDescent="0.25">
      <c r="A61" s="353"/>
      <c r="B61" s="290"/>
      <c r="C61" s="292"/>
      <c r="D61" s="292"/>
      <c r="E61" s="223"/>
      <c r="F61" s="225"/>
      <c r="G61" s="66" t="s">
        <v>36</v>
      </c>
      <c r="H61" s="14" t="s">
        <v>153</v>
      </c>
      <c r="I61" s="225"/>
      <c r="J61" s="225"/>
      <c r="K61" s="229"/>
      <c r="L61" s="217"/>
      <c r="M61" s="270"/>
      <c r="N61" s="362"/>
      <c r="O61" s="362"/>
      <c r="P61" s="362"/>
      <c r="Q61" s="362"/>
      <c r="R61" s="362"/>
      <c r="S61" s="362"/>
      <c r="T61" s="362"/>
      <c r="U61" s="362"/>
      <c r="V61" s="362"/>
      <c r="W61" s="362"/>
      <c r="X61" s="271"/>
      <c r="Y61" s="15">
        <v>3197</v>
      </c>
      <c r="Z61" s="259"/>
      <c r="AA61" s="15">
        <v>3197</v>
      </c>
      <c r="AB61" s="259"/>
      <c r="AC61" s="15">
        <v>3188</v>
      </c>
      <c r="AD61" s="259"/>
      <c r="AE61" s="15">
        <v>3182</v>
      </c>
      <c r="AF61" s="259"/>
      <c r="AG61" s="15">
        <v>3169</v>
      </c>
      <c r="AH61" s="259"/>
      <c r="AI61" s="16">
        <v>3177</v>
      </c>
      <c r="AJ61" s="285"/>
    </row>
    <row r="62" spans="1:36" ht="89.25" customHeight="1" thickTop="1" x14ac:dyDescent="0.2">
      <c r="A62" s="353">
        <v>27</v>
      </c>
      <c r="B62" s="290"/>
      <c r="C62" s="292"/>
      <c r="D62" s="292"/>
      <c r="E62" s="354" t="s">
        <v>154</v>
      </c>
      <c r="F62" s="356" t="s">
        <v>39</v>
      </c>
      <c r="G62" s="358" t="s">
        <v>7</v>
      </c>
      <c r="H62" s="360" t="s">
        <v>155</v>
      </c>
      <c r="I62" s="356" t="s">
        <v>33</v>
      </c>
      <c r="J62" s="361">
        <v>0.75</v>
      </c>
      <c r="K62" s="361" t="s">
        <v>34</v>
      </c>
      <c r="L62" s="243" t="s">
        <v>92</v>
      </c>
      <c r="M62" s="364"/>
      <c r="N62" s="366">
        <v>0.22</v>
      </c>
      <c r="O62" s="364"/>
      <c r="P62" s="366">
        <v>0.22</v>
      </c>
      <c r="Q62" s="364"/>
      <c r="R62" s="366">
        <v>0.22</v>
      </c>
      <c r="S62" s="364"/>
      <c r="T62" s="366">
        <v>0.22</v>
      </c>
      <c r="U62" s="364"/>
      <c r="V62" s="366">
        <v>0.22</v>
      </c>
      <c r="W62" s="364"/>
      <c r="X62" s="366">
        <v>0.22</v>
      </c>
      <c r="Y62" s="364"/>
      <c r="Z62" s="366">
        <v>0.41</v>
      </c>
      <c r="AA62" s="364"/>
      <c r="AB62" s="366">
        <v>0.41</v>
      </c>
      <c r="AC62" s="364"/>
      <c r="AD62" s="366">
        <v>0.42</v>
      </c>
      <c r="AE62" s="364"/>
      <c r="AF62" s="366">
        <v>0.42</v>
      </c>
      <c r="AG62" s="364"/>
      <c r="AH62" s="366">
        <v>0.44</v>
      </c>
      <c r="AI62" s="377"/>
      <c r="AJ62" s="379">
        <v>0.77</v>
      </c>
    </row>
    <row r="63" spans="1:36" ht="89.25" customHeight="1" thickBot="1" x14ac:dyDescent="0.25">
      <c r="A63" s="353"/>
      <c r="B63" s="290"/>
      <c r="C63" s="292"/>
      <c r="D63" s="292"/>
      <c r="E63" s="355"/>
      <c r="F63" s="357"/>
      <c r="G63" s="359"/>
      <c r="H63" s="240"/>
      <c r="I63" s="357"/>
      <c r="J63" s="357"/>
      <c r="K63" s="368"/>
      <c r="L63" s="245"/>
      <c r="M63" s="365"/>
      <c r="N63" s="367"/>
      <c r="O63" s="365"/>
      <c r="P63" s="367"/>
      <c r="Q63" s="365"/>
      <c r="R63" s="367"/>
      <c r="S63" s="365"/>
      <c r="T63" s="367"/>
      <c r="U63" s="365"/>
      <c r="V63" s="367"/>
      <c r="W63" s="365"/>
      <c r="X63" s="367"/>
      <c r="Y63" s="365"/>
      <c r="Z63" s="367"/>
      <c r="AA63" s="365"/>
      <c r="AB63" s="367"/>
      <c r="AC63" s="365"/>
      <c r="AD63" s="367"/>
      <c r="AE63" s="365"/>
      <c r="AF63" s="367"/>
      <c r="AG63" s="365"/>
      <c r="AH63" s="367"/>
      <c r="AI63" s="378"/>
      <c r="AJ63" s="380"/>
    </row>
    <row r="64" spans="1:36" ht="26.25" customHeight="1" thickTop="1" x14ac:dyDescent="0.2">
      <c r="A64" s="297">
        <v>28</v>
      </c>
      <c r="B64" s="290"/>
      <c r="C64" s="292"/>
      <c r="D64" s="292"/>
      <c r="E64" s="222" t="s">
        <v>156</v>
      </c>
      <c r="F64" s="224"/>
      <c r="G64" s="55" t="s">
        <v>31</v>
      </c>
      <c r="H64" s="10"/>
      <c r="I64" s="224"/>
      <c r="J64" s="381">
        <v>0</v>
      </c>
      <c r="K64" s="228"/>
      <c r="L64" s="217"/>
      <c r="M64" s="369"/>
      <c r="N64" s="369"/>
      <c r="O64" s="369"/>
      <c r="P64" s="369"/>
      <c r="Q64" s="369"/>
      <c r="R64" s="369"/>
      <c r="S64" s="369"/>
      <c r="T64" s="369"/>
      <c r="U64" s="369"/>
      <c r="V64" s="369"/>
      <c r="W64" s="369"/>
      <c r="X64" s="369"/>
      <c r="Y64" s="369"/>
      <c r="Z64" s="373">
        <v>0</v>
      </c>
      <c r="AA64" s="369"/>
      <c r="AB64" s="373">
        <v>0</v>
      </c>
      <c r="AC64" s="369"/>
      <c r="AD64" s="373">
        <v>0</v>
      </c>
      <c r="AE64" s="369"/>
      <c r="AF64" s="371">
        <v>1569011540</v>
      </c>
      <c r="AG64" s="369"/>
      <c r="AH64" s="373">
        <v>0</v>
      </c>
      <c r="AI64" s="375"/>
      <c r="AJ64" s="450">
        <v>0</v>
      </c>
    </row>
    <row r="65" spans="1:36" ht="26.25" customHeight="1" thickBot="1" x14ac:dyDescent="0.25">
      <c r="A65" s="288"/>
      <c r="B65" s="290"/>
      <c r="C65" s="292"/>
      <c r="D65" s="292"/>
      <c r="E65" s="223"/>
      <c r="F65" s="225"/>
      <c r="G65" s="66" t="s">
        <v>36</v>
      </c>
      <c r="H65" s="14"/>
      <c r="I65" s="225"/>
      <c r="J65" s="382"/>
      <c r="K65" s="229"/>
      <c r="L65" s="217"/>
      <c r="M65" s="370"/>
      <c r="N65" s="370"/>
      <c r="O65" s="370"/>
      <c r="P65" s="370"/>
      <c r="Q65" s="370"/>
      <c r="R65" s="370"/>
      <c r="S65" s="370"/>
      <c r="T65" s="370"/>
      <c r="U65" s="370"/>
      <c r="V65" s="370"/>
      <c r="W65" s="370"/>
      <c r="X65" s="370"/>
      <c r="Y65" s="370"/>
      <c r="Z65" s="374"/>
      <c r="AA65" s="370"/>
      <c r="AB65" s="374"/>
      <c r="AC65" s="370"/>
      <c r="AD65" s="374"/>
      <c r="AE65" s="370"/>
      <c r="AF65" s="372"/>
      <c r="AG65" s="370"/>
      <c r="AH65" s="374"/>
      <c r="AI65" s="376"/>
      <c r="AJ65" s="451"/>
    </row>
    <row r="66" spans="1:36" ht="31.5" customHeight="1" x14ac:dyDescent="0.2">
      <c r="A66" s="286">
        <v>30</v>
      </c>
      <c r="B66" s="290"/>
      <c r="C66" s="292"/>
      <c r="D66" s="292"/>
      <c r="E66" s="319" t="s">
        <v>157</v>
      </c>
      <c r="F66" s="321"/>
      <c r="G66" s="30" t="s">
        <v>31</v>
      </c>
      <c r="H66" s="47"/>
      <c r="I66" s="321" t="s">
        <v>33</v>
      </c>
      <c r="J66" s="321">
        <v>0</v>
      </c>
      <c r="K66" s="165" t="s">
        <v>86</v>
      </c>
      <c r="L66" s="272" t="s">
        <v>158</v>
      </c>
      <c r="M66" s="180"/>
      <c r="N66" s="184"/>
      <c r="O66" s="184"/>
      <c r="P66" s="184"/>
      <c r="Q66" s="184"/>
      <c r="R66" s="184"/>
      <c r="S66" s="184"/>
      <c r="T66" s="184"/>
      <c r="U66" s="184"/>
      <c r="V66" s="184"/>
      <c r="W66" s="184"/>
      <c r="X66" s="184"/>
      <c r="Y66" s="142"/>
      <c r="Z66" s="315">
        <v>2590</v>
      </c>
      <c r="AA66" s="131"/>
      <c r="AB66" s="315">
        <v>2590</v>
      </c>
      <c r="AC66" s="131"/>
      <c r="AD66" s="315">
        <v>2374</v>
      </c>
      <c r="AE66" s="131"/>
      <c r="AF66" s="315">
        <v>2569</v>
      </c>
      <c r="AG66" s="131"/>
      <c r="AH66" s="315">
        <v>2300</v>
      </c>
      <c r="AI66" s="131"/>
      <c r="AJ66" s="383">
        <v>2308</v>
      </c>
    </row>
    <row r="67" spans="1:36" ht="31.5" customHeight="1" thickBot="1" x14ac:dyDescent="0.25">
      <c r="A67" s="298"/>
      <c r="B67" s="291"/>
      <c r="C67" s="196"/>
      <c r="D67" s="293"/>
      <c r="E67" s="320"/>
      <c r="F67" s="322"/>
      <c r="G67" s="31" t="s">
        <v>36</v>
      </c>
      <c r="H67" s="47"/>
      <c r="I67" s="322"/>
      <c r="J67" s="322"/>
      <c r="K67" s="256"/>
      <c r="L67" s="257"/>
      <c r="M67" s="181"/>
      <c r="N67" s="185"/>
      <c r="O67" s="185"/>
      <c r="P67" s="185"/>
      <c r="Q67" s="185"/>
      <c r="R67" s="185"/>
      <c r="S67" s="185"/>
      <c r="T67" s="185"/>
      <c r="U67" s="185"/>
      <c r="V67" s="185"/>
      <c r="W67" s="185"/>
      <c r="X67" s="185"/>
      <c r="Y67" s="143"/>
      <c r="Z67" s="316"/>
      <c r="AA67" s="132"/>
      <c r="AB67" s="316"/>
      <c r="AC67" s="132"/>
      <c r="AD67" s="316"/>
      <c r="AE67" s="132"/>
      <c r="AF67" s="316"/>
      <c r="AG67" s="132"/>
      <c r="AH67" s="316"/>
      <c r="AI67" s="132"/>
      <c r="AJ67" s="384"/>
    </row>
    <row r="68" spans="1:36" ht="51" customHeight="1" x14ac:dyDescent="0.2">
      <c r="A68" s="150">
        <v>31</v>
      </c>
      <c r="B68" s="152" t="s">
        <v>159</v>
      </c>
      <c r="C68" s="338" t="s">
        <v>160</v>
      </c>
      <c r="D68" s="341" t="s">
        <v>161</v>
      </c>
      <c r="E68" s="189" t="s">
        <v>162</v>
      </c>
      <c r="F68" s="191" t="s">
        <v>39</v>
      </c>
      <c r="G68" s="53" t="s">
        <v>31</v>
      </c>
      <c r="H68" s="26" t="s">
        <v>163</v>
      </c>
      <c r="I68" s="191" t="s">
        <v>33</v>
      </c>
      <c r="J68" s="385">
        <v>18</v>
      </c>
      <c r="K68" s="255" t="s">
        <v>137</v>
      </c>
      <c r="L68" s="266" t="s">
        <v>35</v>
      </c>
      <c r="M68" s="25">
        <v>1728</v>
      </c>
      <c r="N68" s="391">
        <f>M68/M69</f>
        <v>9.3913043478260878</v>
      </c>
      <c r="O68" s="25">
        <v>634</v>
      </c>
      <c r="P68" s="391">
        <f>O68/O69</f>
        <v>6.604166666666667</v>
      </c>
      <c r="Q68" s="25">
        <v>852</v>
      </c>
      <c r="R68" s="391">
        <f>Q68/Q69</f>
        <v>8.435643564356436</v>
      </c>
      <c r="S68" s="25">
        <v>875</v>
      </c>
      <c r="T68" s="391">
        <f>S68/S69</f>
        <v>7.6086956521739131</v>
      </c>
      <c r="U68" s="25">
        <v>1182</v>
      </c>
      <c r="V68" s="391">
        <f>U68/U69</f>
        <v>8.5652173913043477</v>
      </c>
      <c r="W68" s="25">
        <v>1743</v>
      </c>
      <c r="X68" s="391">
        <f>W68/W69</f>
        <v>8.3798076923076916</v>
      </c>
      <c r="Y68" s="25">
        <v>2546</v>
      </c>
      <c r="Z68" s="391">
        <f>Y68/Y69</f>
        <v>9.6439393939393945</v>
      </c>
      <c r="AA68" s="25">
        <v>1558</v>
      </c>
      <c r="AB68" s="391">
        <f>AA68/AA69</f>
        <v>9.5</v>
      </c>
      <c r="AC68" s="25">
        <v>1185</v>
      </c>
      <c r="AD68" s="391">
        <f>AC68/AC69</f>
        <v>10.128205128205128</v>
      </c>
      <c r="AE68" s="25">
        <v>1046</v>
      </c>
      <c r="AF68" s="391">
        <f>AE68/AE69</f>
        <v>10.46</v>
      </c>
      <c r="AG68" s="25">
        <v>1204</v>
      </c>
      <c r="AH68" s="391">
        <f>AG68/AG69</f>
        <v>9.7886178861788622</v>
      </c>
      <c r="AI68" s="28">
        <v>2162</v>
      </c>
      <c r="AJ68" s="386">
        <f>AI68/AI69</f>
        <v>10.546341463414635</v>
      </c>
    </row>
    <row r="69" spans="1:36" ht="51" customHeight="1" thickBot="1" x14ac:dyDescent="0.25">
      <c r="A69" s="151"/>
      <c r="B69" s="153"/>
      <c r="C69" s="339"/>
      <c r="D69" s="342"/>
      <c r="E69" s="190"/>
      <c r="F69" s="192"/>
      <c r="G69" s="41" t="s">
        <v>36</v>
      </c>
      <c r="H69" s="54" t="s">
        <v>164</v>
      </c>
      <c r="I69" s="192"/>
      <c r="J69" s="300"/>
      <c r="K69" s="258"/>
      <c r="L69" s="301"/>
      <c r="M69" s="23">
        <v>184</v>
      </c>
      <c r="N69" s="392"/>
      <c r="O69" s="23">
        <v>96</v>
      </c>
      <c r="P69" s="392"/>
      <c r="Q69" s="23">
        <v>101</v>
      </c>
      <c r="R69" s="392"/>
      <c r="S69" s="23">
        <v>115</v>
      </c>
      <c r="T69" s="392"/>
      <c r="U69" s="23">
        <v>138</v>
      </c>
      <c r="V69" s="392"/>
      <c r="W69" s="23">
        <v>208</v>
      </c>
      <c r="X69" s="392"/>
      <c r="Y69" s="23">
        <v>264</v>
      </c>
      <c r="Z69" s="392"/>
      <c r="AA69" s="23">
        <v>164</v>
      </c>
      <c r="AB69" s="392"/>
      <c r="AC69" s="23">
        <v>117</v>
      </c>
      <c r="AD69" s="392"/>
      <c r="AE69" s="23">
        <v>100</v>
      </c>
      <c r="AF69" s="392"/>
      <c r="AG69" s="23">
        <v>123</v>
      </c>
      <c r="AH69" s="392"/>
      <c r="AI69" s="24">
        <v>205</v>
      </c>
      <c r="AJ69" s="387"/>
    </row>
    <row r="70" spans="1:36" ht="51" customHeight="1" x14ac:dyDescent="0.2">
      <c r="A70" s="344">
        <v>32</v>
      </c>
      <c r="B70" s="153"/>
      <c r="C70" s="339"/>
      <c r="D70" s="342"/>
      <c r="E70" s="161" t="s">
        <v>165</v>
      </c>
      <c r="F70" s="163" t="s">
        <v>39</v>
      </c>
      <c r="G70" s="30" t="s">
        <v>31</v>
      </c>
      <c r="H70" s="319" t="s">
        <v>166</v>
      </c>
      <c r="I70" s="163" t="s">
        <v>33</v>
      </c>
      <c r="J70" s="389">
        <v>0</v>
      </c>
      <c r="K70" s="165" t="s">
        <v>137</v>
      </c>
      <c r="L70" s="272" t="s">
        <v>35</v>
      </c>
      <c r="M70" s="131"/>
      <c r="N70" s="315">
        <v>0</v>
      </c>
      <c r="O70" s="131"/>
      <c r="P70" s="315">
        <v>0</v>
      </c>
      <c r="Q70" s="131"/>
      <c r="R70" s="315">
        <v>1</v>
      </c>
      <c r="S70" s="131"/>
      <c r="T70" s="315">
        <v>0</v>
      </c>
      <c r="U70" s="131"/>
      <c r="V70" s="315">
        <v>0</v>
      </c>
      <c r="W70" s="131"/>
      <c r="X70" s="315">
        <v>0</v>
      </c>
      <c r="Y70" s="131"/>
      <c r="Z70" s="315">
        <v>0</v>
      </c>
      <c r="AA70" s="131"/>
      <c r="AB70" s="315">
        <v>0</v>
      </c>
      <c r="AC70" s="131"/>
      <c r="AD70" s="315">
        <v>4</v>
      </c>
      <c r="AE70" s="131"/>
      <c r="AF70" s="315">
        <v>0</v>
      </c>
      <c r="AG70" s="131"/>
      <c r="AH70" s="315">
        <v>4</v>
      </c>
      <c r="AI70" s="142"/>
      <c r="AJ70" s="383">
        <v>3</v>
      </c>
    </row>
    <row r="71" spans="1:36" ht="51" customHeight="1" thickBot="1" x14ac:dyDescent="0.25">
      <c r="A71" s="345"/>
      <c r="B71" s="154"/>
      <c r="C71" s="340"/>
      <c r="D71" s="343"/>
      <c r="E71" s="223"/>
      <c r="F71" s="225"/>
      <c r="G71" s="66" t="s">
        <v>36</v>
      </c>
      <c r="H71" s="388"/>
      <c r="I71" s="225"/>
      <c r="J71" s="382"/>
      <c r="K71" s="229"/>
      <c r="L71" s="217"/>
      <c r="M71" s="390"/>
      <c r="N71" s="326"/>
      <c r="O71" s="390"/>
      <c r="P71" s="326"/>
      <c r="Q71" s="390"/>
      <c r="R71" s="326"/>
      <c r="S71" s="390"/>
      <c r="T71" s="326"/>
      <c r="U71" s="390"/>
      <c r="V71" s="326"/>
      <c r="W71" s="390"/>
      <c r="X71" s="326"/>
      <c r="Y71" s="390"/>
      <c r="Z71" s="326"/>
      <c r="AA71" s="390"/>
      <c r="AB71" s="326"/>
      <c r="AC71" s="390"/>
      <c r="AD71" s="326"/>
      <c r="AE71" s="390"/>
      <c r="AF71" s="326"/>
      <c r="AG71" s="390"/>
      <c r="AH71" s="326"/>
      <c r="AI71" s="271"/>
      <c r="AJ71" s="393"/>
    </row>
    <row r="72" spans="1:36" ht="54" customHeight="1" thickTop="1" x14ac:dyDescent="0.2">
      <c r="A72" s="394">
        <v>33</v>
      </c>
      <c r="B72" s="153" t="s">
        <v>167</v>
      </c>
      <c r="C72" s="155" t="s">
        <v>168</v>
      </c>
      <c r="D72" s="396" t="s">
        <v>169</v>
      </c>
      <c r="E72" s="354" t="s">
        <v>170</v>
      </c>
      <c r="F72" s="356" t="s">
        <v>39</v>
      </c>
      <c r="G72" s="67" t="s">
        <v>31</v>
      </c>
      <c r="H72" s="360" t="s">
        <v>171</v>
      </c>
      <c r="I72" s="356" t="s">
        <v>33</v>
      </c>
      <c r="J72" s="361">
        <v>1</v>
      </c>
      <c r="K72" s="361" t="s">
        <v>34</v>
      </c>
      <c r="L72" s="243" t="s">
        <v>35</v>
      </c>
      <c r="M72" s="17">
        <v>272</v>
      </c>
      <c r="N72" s="366">
        <f>M72/M73</f>
        <v>0.71957671957671954</v>
      </c>
      <c r="O72" s="17">
        <v>272</v>
      </c>
      <c r="P72" s="366">
        <f>O72/O73</f>
        <v>0.71957671957671954</v>
      </c>
      <c r="Q72" s="17">
        <v>272</v>
      </c>
      <c r="R72" s="366">
        <f>Q72/Q73</f>
        <v>0.71957671957671954</v>
      </c>
      <c r="S72" s="17">
        <v>275</v>
      </c>
      <c r="T72" s="366">
        <f>S72/S73</f>
        <v>0.72751322751322756</v>
      </c>
      <c r="U72" s="17">
        <v>278</v>
      </c>
      <c r="V72" s="366">
        <f>U72/U73</f>
        <v>0.73544973544973546</v>
      </c>
      <c r="W72" s="17">
        <v>278</v>
      </c>
      <c r="X72" s="366">
        <f>W72/W73</f>
        <v>0.73544973544973546</v>
      </c>
      <c r="Y72" s="17">
        <v>279</v>
      </c>
      <c r="Z72" s="366">
        <f>Y72/Y73</f>
        <v>0.73809523809523814</v>
      </c>
      <c r="AA72" s="17">
        <v>281</v>
      </c>
      <c r="AB72" s="366">
        <f>AA72/AA73</f>
        <v>0.74338624338624337</v>
      </c>
      <c r="AC72" s="17">
        <v>281</v>
      </c>
      <c r="AD72" s="366">
        <f>AC72/AC73</f>
        <v>0.74338624338624337</v>
      </c>
      <c r="AE72" s="17">
        <v>362</v>
      </c>
      <c r="AF72" s="366">
        <f>AE72/AE73</f>
        <v>0.95767195767195767</v>
      </c>
      <c r="AG72" s="17">
        <v>363</v>
      </c>
      <c r="AH72" s="366">
        <f>AG72/AG73</f>
        <v>0.96031746031746035</v>
      </c>
      <c r="AI72" s="19">
        <v>364</v>
      </c>
      <c r="AJ72" s="379">
        <f>AI72/AI73</f>
        <v>0.96296296296296291</v>
      </c>
    </row>
    <row r="73" spans="1:36" ht="54" customHeight="1" thickBot="1" x14ac:dyDescent="0.25">
      <c r="A73" s="395"/>
      <c r="B73" s="153"/>
      <c r="C73" s="157"/>
      <c r="D73" s="397"/>
      <c r="E73" s="355"/>
      <c r="F73" s="357"/>
      <c r="G73" s="68" t="s">
        <v>36</v>
      </c>
      <c r="H73" s="240"/>
      <c r="I73" s="357"/>
      <c r="J73" s="357"/>
      <c r="K73" s="368"/>
      <c r="L73" s="245"/>
      <c r="M73" s="69">
        <v>378</v>
      </c>
      <c r="N73" s="367"/>
      <c r="O73" s="69">
        <v>378</v>
      </c>
      <c r="P73" s="367"/>
      <c r="Q73" s="69">
        <v>378</v>
      </c>
      <c r="R73" s="367"/>
      <c r="S73" s="69">
        <v>378</v>
      </c>
      <c r="T73" s="367"/>
      <c r="U73" s="69">
        <v>378</v>
      </c>
      <c r="V73" s="367"/>
      <c r="W73" s="69">
        <v>378</v>
      </c>
      <c r="X73" s="367"/>
      <c r="Y73" s="69">
        <v>378</v>
      </c>
      <c r="Z73" s="367"/>
      <c r="AA73" s="69">
        <v>378</v>
      </c>
      <c r="AB73" s="367"/>
      <c r="AC73" s="69">
        <v>378</v>
      </c>
      <c r="AD73" s="367"/>
      <c r="AE73" s="69">
        <v>378</v>
      </c>
      <c r="AF73" s="367"/>
      <c r="AG73" s="69">
        <v>378</v>
      </c>
      <c r="AH73" s="367"/>
      <c r="AI73" s="70">
        <v>378</v>
      </c>
      <c r="AJ73" s="380"/>
    </row>
    <row r="74" spans="1:36" ht="59.25" customHeight="1" x14ac:dyDescent="0.2">
      <c r="A74" s="150">
        <v>34</v>
      </c>
      <c r="B74" s="152" t="s">
        <v>172</v>
      </c>
      <c r="C74" s="338" t="s">
        <v>173</v>
      </c>
      <c r="D74" s="341" t="s">
        <v>174</v>
      </c>
      <c r="E74" s="222" t="s">
        <v>175</v>
      </c>
      <c r="F74" s="224" t="s">
        <v>39</v>
      </c>
      <c r="G74" s="55" t="s">
        <v>31</v>
      </c>
      <c r="H74" s="10" t="s">
        <v>176</v>
      </c>
      <c r="I74" s="224" t="s">
        <v>33</v>
      </c>
      <c r="J74" s="228">
        <v>1</v>
      </c>
      <c r="K74" s="228" t="s">
        <v>34</v>
      </c>
      <c r="L74" s="217" t="s">
        <v>35</v>
      </c>
      <c r="M74" s="11">
        <v>112577</v>
      </c>
      <c r="N74" s="259">
        <f>M74/M75</f>
        <v>1</v>
      </c>
      <c r="O74" s="11">
        <v>55572</v>
      </c>
      <c r="P74" s="259">
        <f>O74/O75</f>
        <v>1</v>
      </c>
      <c r="Q74" s="11">
        <v>35522</v>
      </c>
      <c r="R74" s="259">
        <f>Q74/Q75</f>
        <v>1</v>
      </c>
      <c r="S74" s="11">
        <v>41489</v>
      </c>
      <c r="T74" s="259">
        <f>S74/S75</f>
        <v>1</v>
      </c>
      <c r="U74" s="11">
        <v>140073</v>
      </c>
      <c r="V74" s="259">
        <f>U74/U75</f>
        <v>1</v>
      </c>
      <c r="W74" s="11">
        <v>156562</v>
      </c>
      <c r="X74" s="259">
        <f>W74/W75</f>
        <v>1</v>
      </c>
      <c r="Y74" s="11">
        <v>209193</v>
      </c>
      <c r="Z74" s="259">
        <f>Y74/Y75</f>
        <v>1</v>
      </c>
      <c r="AA74" s="11">
        <v>53065</v>
      </c>
      <c r="AB74" s="259">
        <f>AA74/AA75</f>
        <v>1</v>
      </c>
      <c r="AC74" s="11">
        <v>67256</v>
      </c>
      <c r="AD74" s="259">
        <f>AC74/AC75</f>
        <v>1</v>
      </c>
      <c r="AE74" s="11">
        <v>155955</v>
      </c>
      <c r="AF74" s="259">
        <f>AE74/AE75</f>
        <v>1</v>
      </c>
      <c r="AG74" s="11">
        <v>90417</v>
      </c>
      <c r="AH74" s="259">
        <f>AG74/AG75</f>
        <v>1</v>
      </c>
      <c r="AI74" s="12">
        <v>97432</v>
      </c>
      <c r="AJ74" s="285">
        <f>AI74/AI75</f>
        <v>1</v>
      </c>
    </row>
    <row r="75" spans="1:36" ht="59.25" customHeight="1" thickBot="1" x14ac:dyDescent="0.25">
      <c r="A75" s="188"/>
      <c r="B75" s="154"/>
      <c r="C75" s="340"/>
      <c r="D75" s="343"/>
      <c r="E75" s="162"/>
      <c r="F75" s="164"/>
      <c r="G75" s="31" t="s">
        <v>36</v>
      </c>
      <c r="H75" s="8" t="s">
        <v>177</v>
      </c>
      <c r="I75" s="164"/>
      <c r="J75" s="164"/>
      <c r="K75" s="256"/>
      <c r="L75" s="257"/>
      <c r="M75" s="23">
        <v>112577</v>
      </c>
      <c r="N75" s="260"/>
      <c r="O75" s="23">
        <v>55572</v>
      </c>
      <c r="P75" s="260"/>
      <c r="Q75" s="23">
        <v>35522</v>
      </c>
      <c r="R75" s="260"/>
      <c r="S75" s="23">
        <v>41489</v>
      </c>
      <c r="T75" s="260"/>
      <c r="U75" s="23">
        <v>140073</v>
      </c>
      <c r="V75" s="260"/>
      <c r="W75" s="23">
        <v>156562</v>
      </c>
      <c r="X75" s="260"/>
      <c r="Y75" s="23">
        <v>209193</v>
      </c>
      <c r="Z75" s="260"/>
      <c r="AA75" s="23">
        <v>53065</v>
      </c>
      <c r="AB75" s="260"/>
      <c r="AC75" s="23">
        <v>67256</v>
      </c>
      <c r="AD75" s="260"/>
      <c r="AE75" s="23">
        <v>155955</v>
      </c>
      <c r="AF75" s="260"/>
      <c r="AG75" s="23">
        <v>90417</v>
      </c>
      <c r="AH75" s="260"/>
      <c r="AI75" s="24">
        <v>97432</v>
      </c>
      <c r="AJ75" s="311"/>
    </row>
    <row r="76" spans="1:36" ht="101.25" customHeight="1" x14ac:dyDescent="0.2">
      <c r="A76" s="150">
        <v>35</v>
      </c>
      <c r="B76" s="152" t="s">
        <v>178</v>
      </c>
      <c r="C76" s="338" t="s">
        <v>179</v>
      </c>
      <c r="D76" s="341" t="s">
        <v>180</v>
      </c>
      <c r="E76" s="189" t="s">
        <v>181</v>
      </c>
      <c r="F76" s="191" t="s">
        <v>39</v>
      </c>
      <c r="G76" s="53" t="s">
        <v>31</v>
      </c>
      <c r="H76" s="26" t="s">
        <v>182</v>
      </c>
      <c r="I76" s="191" t="s">
        <v>33</v>
      </c>
      <c r="J76" s="255">
        <v>1</v>
      </c>
      <c r="K76" s="255" t="s">
        <v>34</v>
      </c>
      <c r="L76" s="266" t="s">
        <v>35</v>
      </c>
      <c r="M76" s="25">
        <v>68</v>
      </c>
      <c r="N76" s="267">
        <f>M76/M77</f>
        <v>1</v>
      </c>
      <c r="O76" s="25">
        <v>72</v>
      </c>
      <c r="P76" s="267">
        <f>O76/O77</f>
        <v>1</v>
      </c>
      <c r="Q76" s="25">
        <v>34</v>
      </c>
      <c r="R76" s="267">
        <f>Q76/Q77</f>
        <v>1</v>
      </c>
      <c r="S76" s="25">
        <v>77</v>
      </c>
      <c r="T76" s="267">
        <f>S76/S77</f>
        <v>1</v>
      </c>
      <c r="U76" s="25">
        <v>64</v>
      </c>
      <c r="V76" s="267">
        <f>U76/U77</f>
        <v>1</v>
      </c>
      <c r="W76" s="25">
        <v>111</v>
      </c>
      <c r="X76" s="267">
        <f>W76/W77</f>
        <v>1</v>
      </c>
      <c r="Y76" s="25">
        <v>40</v>
      </c>
      <c r="Z76" s="267">
        <f>Y76/Y77</f>
        <v>1</v>
      </c>
      <c r="AA76" s="25">
        <v>42</v>
      </c>
      <c r="AB76" s="267">
        <f>AA76/AA77</f>
        <v>1</v>
      </c>
      <c r="AC76" s="25">
        <v>145</v>
      </c>
      <c r="AD76" s="267">
        <f>AC76/AC77</f>
        <v>1</v>
      </c>
      <c r="AE76" s="25">
        <v>248</v>
      </c>
      <c r="AF76" s="267">
        <f>AE76/AE77</f>
        <v>1</v>
      </c>
      <c r="AG76" s="25">
        <v>128</v>
      </c>
      <c r="AH76" s="267">
        <f>AG76/AG77</f>
        <v>1</v>
      </c>
      <c r="AI76" s="28">
        <v>90</v>
      </c>
      <c r="AJ76" s="310">
        <f>AI76/AI77</f>
        <v>1</v>
      </c>
    </row>
    <row r="77" spans="1:36" ht="101.25" customHeight="1" thickBot="1" x14ac:dyDescent="0.25">
      <c r="A77" s="188"/>
      <c r="B77" s="154"/>
      <c r="C77" s="340"/>
      <c r="D77" s="343"/>
      <c r="E77" s="190"/>
      <c r="F77" s="192"/>
      <c r="G77" s="41" t="s">
        <v>36</v>
      </c>
      <c r="H77" s="54" t="s">
        <v>183</v>
      </c>
      <c r="I77" s="192"/>
      <c r="J77" s="192"/>
      <c r="K77" s="258"/>
      <c r="L77" s="301"/>
      <c r="M77" s="23">
        <v>68</v>
      </c>
      <c r="N77" s="260"/>
      <c r="O77" s="23">
        <v>72</v>
      </c>
      <c r="P77" s="260"/>
      <c r="Q77" s="23">
        <v>34</v>
      </c>
      <c r="R77" s="260"/>
      <c r="S77" s="23">
        <v>77</v>
      </c>
      <c r="T77" s="260"/>
      <c r="U77" s="23">
        <v>64</v>
      </c>
      <c r="V77" s="260"/>
      <c r="W77" s="23">
        <v>111</v>
      </c>
      <c r="X77" s="260"/>
      <c r="Y77" s="23">
        <v>40</v>
      </c>
      <c r="Z77" s="260"/>
      <c r="AA77" s="23">
        <v>42</v>
      </c>
      <c r="AB77" s="260"/>
      <c r="AC77" s="23">
        <v>145</v>
      </c>
      <c r="AD77" s="260"/>
      <c r="AE77" s="23">
        <v>248</v>
      </c>
      <c r="AF77" s="260"/>
      <c r="AG77" s="23">
        <v>128</v>
      </c>
      <c r="AH77" s="260"/>
      <c r="AI77" s="24">
        <v>90</v>
      </c>
      <c r="AJ77" s="311"/>
    </row>
    <row r="78" spans="1:36" ht="26.25" customHeight="1" x14ac:dyDescent="0.2">
      <c r="A78" s="150">
        <v>36</v>
      </c>
      <c r="B78" s="152" t="s">
        <v>184</v>
      </c>
      <c r="C78" s="158" t="s">
        <v>185</v>
      </c>
      <c r="D78" s="158" t="s">
        <v>186</v>
      </c>
      <c r="E78" s="161" t="s">
        <v>187</v>
      </c>
      <c r="F78" s="163" t="s">
        <v>39</v>
      </c>
      <c r="G78" s="30" t="s">
        <v>31</v>
      </c>
      <c r="H78" s="6" t="s">
        <v>188</v>
      </c>
      <c r="I78" s="163" t="s">
        <v>33</v>
      </c>
      <c r="J78" s="165">
        <v>0.6</v>
      </c>
      <c r="K78" s="165" t="s">
        <v>34</v>
      </c>
      <c r="L78" s="272" t="s">
        <v>35</v>
      </c>
      <c r="M78" s="180"/>
      <c r="N78" s="184"/>
      <c r="O78" s="184"/>
      <c r="P78" s="184"/>
      <c r="Q78" s="184"/>
      <c r="R78" s="184"/>
      <c r="S78" s="184"/>
      <c r="T78" s="184"/>
      <c r="U78" s="184"/>
      <c r="V78" s="142"/>
      <c r="W78" s="50">
        <v>39701177326</v>
      </c>
      <c r="X78" s="267">
        <f>W78/W79</f>
        <v>0.44127131477483722</v>
      </c>
      <c r="Y78" s="50">
        <v>37209375926</v>
      </c>
      <c r="Z78" s="267">
        <f>Y78/Y79</f>
        <v>0.45671766081567799</v>
      </c>
      <c r="AA78" s="50">
        <v>34484970029</v>
      </c>
      <c r="AB78" s="267">
        <f>AA78/AA79</f>
        <v>0.41844864851819857</v>
      </c>
      <c r="AC78" s="50">
        <v>32599867017</v>
      </c>
      <c r="AD78" s="267">
        <f>AC78/AC79</f>
        <v>0.40188893181338253</v>
      </c>
      <c r="AE78" s="50">
        <v>31687664353</v>
      </c>
      <c r="AF78" s="267">
        <f>AE78/AE79</f>
        <v>0.40839117710393985</v>
      </c>
      <c r="AG78" s="50">
        <v>29156138815</v>
      </c>
      <c r="AH78" s="267">
        <f>AG78/AG79</f>
        <v>0.38546556711221552</v>
      </c>
      <c r="AI78" s="63">
        <v>42479068531</v>
      </c>
      <c r="AJ78" s="310">
        <f>AI78/AI79</f>
        <v>0.56442003108926442</v>
      </c>
    </row>
    <row r="79" spans="1:36" ht="26.25" customHeight="1" thickBot="1" x14ac:dyDescent="0.25">
      <c r="A79" s="151"/>
      <c r="B79" s="153"/>
      <c r="C79" s="159"/>
      <c r="D79" s="159"/>
      <c r="E79" s="162"/>
      <c r="F79" s="164"/>
      <c r="G79" s="31" t="s">
        <v>36</v>
      </c>
      <c r="H79" s="8" t="s">
        <v>189</v>
      </c>
      <c r="I79" s="164"/>
      <c r="J79" s="164"/>
      <c r="K79" s="256"/>
      <c r="L79" s="257"/>
      <c r="M79" s="181"/>
      <c r="N79" s="185"/>
      <c r="O79" s="185"/>
      <c r="P79" s="185"/>
      <c r="Q79" s="185"/>
      <c r="R79" s="185"/>
      <c r="S79" s="185"/>
      <c r="T79" s="185"/>
      <c r="U79" s="185"/>
      <c r="V79" s="143"/>
      <c r="W79" s="44">
        <v>89969993509</v>
      </c>
      <c r="X79" s="260"/>
      <c r="Y79" s="44">
        <v>81471287665</v>
      </c>
      <c r="Z79" s="260"/>
      <c r="AA79" s="44">
        <v>82411474266</v>
      </c>
      <c r="AB79" s="260"/>
      <c r="AC79" s="44">
        <v>81116608188</v>
      </c>
      <c r="AD79" s="260"/>
      <c r="AE79" s="44">
        <v>77591451847</v>
      </c>
      <c r="AF79" s="260"/>
      <c r="AG79" s="44">
        <v>75638763362</v>
      </c>
      <c r="AH79" s="260"/>
      <c r="AI79" s="45">
        <v>75261447488</v>
      </c>
      <c r="AJ79" s="311"/>
    </row>
    <row r="80" spans="1:36" ht="33" customHeight="1" x14ac:dyDescent="0.2">
      <c r="A80" s="151">
        <v>37</v>
      </c>
      <c r="B80" s="153"/>
      <c r="C80" s="159"/>
      <c r="D80" s="159"/>
      <c r="E80" s="189" t="s">
        <v>190</v>
      </c>
      <c r="F80" s="191" t="s">
        <v>39</v>
      </c>
      <c r="G80" s="53" t="s">
        <v>31</v>
      </c>
      <c r="H80" s="26" t="s">
        <v>191</v>
      </c>
      <c r="I80" s="191" t="s">
        <v>33</v>
      </c>
      <c r="J80" s="385">
        <v>1</v>
      </c>
      <c r="K80" s="255" t="s">
        <v>34</v>
      </c>
      <c r="L80" s="266" t="s">
        <v>35</v>
      </c>
      <c r="M80" s="180"/>
      <c r="N80" s="184"/>
      <c r="O80" s="184"/>
      <c r="P80" s="184"/>
      <c r="Q80" s="184"/>
      <c r="R80" s="184"/>
      <c r="S80" s="184"/>
      <c r="T80" s="184"/>
      <c r="U80" s="184"/>
      <c r="V80" s="142"/>
      <c r="W80" s="25">
        <v>6.27</v>
      </c>
      <c r="X80" s="398">
        <f>W80-W81</f>
        <v>3.0699999999999994</v>
      </c>
      <c r="Y80" s="25">
        <v>6.19</v>
      </c>
      <c r="Z80" s="398">
        <f>Y80-Y81</f>
        <v>3.0700000000000003</v>
      </c>
      <c r="AA80" s="25">
        <v>6.23</v>
      </c>
      <c r="AB80" s="398">
        <f>AA80-AA81</f>
        <v>3.1300000000000003</v>
      </c>
      <c r="AC80" s="25">
        <v>6.15</v>
      </c>
      <c r="AD80" s="398">
        <f>AC80-AC81</f>
        <v>2.9200000000000004</v>
      </c>
      <c r="AE80" s="25">
        <v>5.93</v>
      </c>
      <c r="AF80" s="398">
        <f>AE80-AE81</f>
        <v>2.5999999999999996</v>
      </c>
      <c r="AG80" s="25">
        <v>5.88</v>
      </c>
      <c r="AH80" s="398">
        <f>AG80-AG81</f>
        <v>2.61</v>
      </c>
      <c r="AI80" s="28">
        <v>5.77</v>
      </c>
      <c r="AJ80" s="398">
        <f>AI80-AI81</f>
        <v>2.5899999999999994</v>
      </c>
    </row>
    <row r="81" spans="1:36" ht="31.5" customHeight="1" thickBot="1" x14ac:dyDescent="0.25">
      <c r="A81" s="151"/>
      <c r="B81" s="153"/>
      <c r="C81" s="159"/>
      <c r="D81" s="159"/>
      <c r="E81" s="190"/>
      <c r="F81" s="192"/>
      <c r="G81" s="41" t="s">
        <v>36</v>
      </c>
      <c r="H81" s="54" t="s">
        <v>192</v>
      </c>
      <c r="I81" s="192"/>
      <c r="J81" s="300"/>
      <c r="K81" s="258"/>
      <c r="L81" s="301"/>
      <c r="M81" s="181"/>
      <c r="N81" s="185"/>
      <c r="O81" s="185"/>
      <c r="P81" s="185"/>
      <c r="Q81" s="185"/>
      <c r="R81" s="185"/>
      <c r="S81" s="185"/>
      <c r="T81" s="185"/>
      <c r="U81" s="185"/>
      <c r="V81" s="143"/>
      <c r="W81" s="71">
        <v>3.2</v>
      </c>
      <c r="X81" s="399"/>
      <c r="Y81" s="23">
        <v>3.12</v>
      </c>
      <c r="Z81" s="399"/>
      <c r="AA81" s="71">
        <v>3.1</v>
      </c>
      <c r="AB81" s="399"/>
      <c r="AC81" s="23">
        <v>3.23</v>
      </c>
      <c r="AD81" s="399"/>
      <c r="AE81" s="23">
        <v>3.33</v>
      </c>
      <c r="AF81" s="399"/>
      <c r="AG81" s="23">
        <v>3.27</v>
      </c>
      <c r="AH81" s="399"/>
      <c r="AI81" s="24">
        <v>3.18</v>
      </c>
      <c r="AJ81" s="399"/>
    </row>
    <row r="82" spans="1:36" ht="26.25" customHeight="1" x14ac:dyDescent="0.2">
      <c r="A82" s="151">
        <v>38</v>
      </c>
      <c r="B82" s="153"/>
      <c r="C82" s="159"/>
      <c r="D82" s="159"/>
      <c r="E82" s="161" t="s">
        <v>193</v>
      </c>
      <c r="F82" s="163" t="s">
        <v>39</v>
      </c>
      <c r="G82" s="30" t="s">
        <v>31</v>
      </c>
      <c r="H82" s="6" t="s">
        <v>194</v>
      </c>
      <c r="I82" s="163" t="s">
        <v>33</v>
      </c>
      <c r="J82" s="389">
        <v>1</v>
      </c>
      <c r="K82" s="165" t="s">
        <v>34</v>
      </c>
      <c r="L82" s="272" t="s">
        <v>35</v>
      </c>
      <c r="M82" s="180"/>
      <c r="N82" s="184"/>
      <c r="O82" s="184"/>
      <c r="P82" s="184"/>
      <c r="Q82" s="184"/>
      <c r="R82" s="184"/>
      <c r="S82" s="184"/>
      <c r="T82" s="184"/>
      <c r="U82" s="184"/>
      <c r="V82" s="142"/>
      <c r="W82" s="72">
        <v>6.5</v>
      </c>
      <c r="X82" s="398">
        <f>W82-W83</f>
        <v>1.9400000000000004</v>
      </c>
      <c r="Y82" s="72">
        <v>6.77</v>
      </c>
      <c r="Z82" s="398">
        <f>Y82-Y83</f>
        <v>2.1899999999999995</v>
      </c>
      <c r="AA82" s="72">
        <v>6.98</v>
      </c>
      <c r="AB82" s="398">
        <f>AA82-AA83</f>
        <v>2.4800000000000004</v>
      </c>
      <c r="AC82" s="72">
        <v>6.94</v>
      </c>
      <c r="AD82" s="398">
        <f>AC82-AC83</f>
        <v>2.3600000000000003</v>
      </c>
      <c r="AE82" s="72">
        <v>6.34</v>
      </c>
      <c r="AF82" s="398">
        <f>AE82-AE83</f>
        <v>1.9299999999999997</v>
      </c>
      <c r="AG82" s="72">
        <v>6.38</v>
      </c>
      <c r="AH82" s="398">
        <f>AG82-AG83</f>
        <v>1.96</v>
      </c>
      <c r="AI82" s="28">
        <v>6.67</v>
      </c>
      <c r="AJ82" s="398">
        <f>AI82-AI83</f>
        <v>2.13</v>
      </c>
    </row>
    <row r="83" spans="1:36" ht="26.25" customHeight="1" thickBot="1" x14ac:dyDescent="0.25">
      <c r="A83" s="151"/>
      <c r="B83" s="153"/>
      <c r="C83" s="159"/>
      <c r="D83" s="159"/>
      <c r="E83" s="162"/>
      <c r="F83" s="164"/>
      <c r="G83" s="31" t="s">
        <v>36</v>
      </c>
      <c r="H83" s="8" t="s">
        <v>195</v>
      </c>
      <c r="I83" s="164"/>
      <c r="J83" s="402"/>
      <c r="K83" s="256"/>
      <c r="L83" s="257"/>
      <c r="M83" s="181"/>
      <c r="N83" s="185"/>
      <c r="O83" s="185"/>
      <c r="P83" s="185"/>
      <c r="Q83" s="185"/>
      <c r="R83" s="185"/>
      <c r="S83" s="185"/>
      <c r="T83" s="185"/>
      <c r="U83" s="185"/>
      <c r="V83" s="143"/>
      <c r="W83" s="73">
        <v>4.5599999999999996</v>
      </c>
      <c r="X83" s="399"/>
      <c r="Y83" s="73">
        <v>4.58</v>
      </c>
      <c r="Z83" s="399"/>
      <c r="AA83" s="73">
        <v>4.5</v>
      </c>
      <c r="AB83" s="399"/>
      <c r="AC83" s="73">
        <v>4.58</v>
      </c>
      <c r="AD83" s="399"/>
      <c r="AE83" s="73">
        <v>4.41</v>
      </c>
      <c r="AF83" s="399"/>
      <c r="AG83" s="73">
        <v>4.42</v>
      </c>
      <c r="AH83" s="399"/>
      <c r="AI83" s="24">
        <v>4.54</v>
      </c>
      <c r="AJ83" s="399"/>
    </row>
    <row r="84" spans="1:36" ht="26.25" customHeight="1" x14ac:dyDescent="0.2">
      <c r="A84" s="151">
        <v>39</v>
      </c>
      <c r="B84" s="153"/>
      <c r="C84" s="159"/>
      <c r="D84" s="159"/>
      <c r="E84" s="400" t="s">
        <v>196</v>
      </c>
      <c r="F84" s="191" t="s">
        <v>30</v>
      </c>
      <c r="G84" s="53" t="s">
        <v>31</v>
      </c>
      <c r="H84" s="26" t="s">
        <v>197</v>
      </c>
      <c r="I84" s="191" t="s">
        <v>33</v>
      </c>
      <c r="J84" s="255">
        <v>1</v>
      </c>
      <c r="K84" s="255" t="s">
        <v>34</v>
      </c>
      <c r="L84" s="266" t="s">
        <v>35</v>
      </c>
      <c r="M84" s="180"/>
      <c r="N84" s="184"/>
      <c r="O84" s="184"/>
      <c r="P84" s="184"/>
      <c r="Q84" s="184"/>
      <c r="R84" s="184"/>
      <c r="S84" s="184"/>
      <c r="T84" s="184"/>
      <c r="U84" s="184"/>
      <c r="V84" s="142"/>
      <c r="W84" s="50">
        <v>6101438117319</v>
      </c>
      <c r="X84" s="264">
        <f>W84/W85</f>
        <v>0.96718290478711044</v>
      </c>
      <c r="Y84" s="50">
        <v>6085117724364</v>
      </c>
      <c r="Z84" s="267">
        <f>Y84/Y85</f>
        <v>0.96937934668664005</v>
      </c>
      <c r="AA84" s="50">
        <v>6123024559567</v>
      </c>
      <c r="AB84" s="267">
        <f>AA84/AA85</f>
        <v>0.97743275013687092</v>
      </c>
      <c r="AC84" s="50">
        <v>6105162503683</v>
      </c>
      <c r="AD84" s="255">
        <f>AC84/AC85</f>
        <v>0.92381635854546718</v>
      </c>
      <c r="AE84" s="50">
        <v>6063127246341</v>
      </c>
      <c r="AF84" s="255">
        <f>AE84/AE85</f>
        <v>0.92145215252222124</v>
      </c>
      <c r="AG84" s="50">
        <v>6082601036644</v>
      </c>
      <c r="AH84" s="255">
        <f>AG84/AG85</f>
        <v>0.93216861756793856</v>
      </c>
      <c r="AI84" s="63">
        <v>6060797213388</v>
      </c>
      <c r="AJ84" s="336">
        <f>AI84/AI85</f>
        <v>0.93349897275257221</v>
      </c>
    </row>
    <row r="85" spans="1:36" ht="26.25" customHeight="1" thickBot="1" x14ac:dyDescent="0.25">
      <c r="A85" s="188"/>
      <c r="B85" s="154"/>
      <c r="C85" s="160"/>
      <c r="D85" s="160"/>
      <c r="E85" s="401"/>
      <c r="F85" s="192"/>
      <c r="G85" s="41" t="s">
        <v>36</v>
      </c>
      <c r="H85" s="54" t="s">
        <v>198</v>
      </c>
      <c r="I85" s="192"/>
      <c r="J85" s="192"/>
      <c r="K85" s="258"/>
      <c r="L85" s="301"/>
      <c r="M85" s="181"/>
      <c r="N85" s="185"/>
      <c r="O85" s="185"/>
      <c r="P85" s="185"/>
      <c r="Q85" s="185"/>
      <c r="R85" s="185"/>
      <c r="S85" s="185"/>
      <c r="T85" s="185"/>
      <c r="U85" s="185"/>
      <c r="V85" s="143"/>
      <c r="W85" s="44">
        <v>6308463566839</v>
      </c>
      <c r="X85" s="251"/>
      <c r="Y85" s="74">
        <v>6277333785956</v>
      </c>
      <c r="Z85" s="260"/>
      <c r="AA85" s="39">
        <v>6264394720465</v>
      </c>
      <c r="AB85" s="260"/>
      <c r="AC85" s="44">
        <v>6608632167215</v>
      </c>
      <c r="AD85" s="192"/>
      <c r="AE85" s="44">
        <v>6579969702979</v>
      </c>
      <c r="AF85" s="192"/>
      <c r="AG85" s="74">
        <v>6525215419195</v>
      </c>
      <c r="AH85" s="192"/>
      <c r="AI85" s="45">
        <v>6492559060367</v>
      </c>
      <c r="AJ85" s="337"/>
    </row>
    <row r="86" spans="1:36" ht="51" customHeight="1" x14ac:dyDescent="0.2">
      <c r="A86" s="150">
        <v>40</v>
      </c>
      <c r="B86" s="152" t="s">
        <v>199</v>
      </c>
      <c r="C86" s="195" t="s">
        <v>200</v>
      </c>
      <c r="D86" s="239" t="s">
        <v>201</v>
      </c>
      <c r="E86" s="161" t="s">
        <v>202</v>
      </c>
      <c r="F86" s="163" t="s">
        <v>39</v>
      </c>
      <c r="G86" s="407" t="s">
        <v>40</v>
      </c>
      <c r="H86" s="319" t="s">
        <v>203</v>
      </c>
      <c r="I86" s="163" t="s">
        <v>102</v>
      </c>
      <c r="J86" s="403" t="s">
        <v>204</v>
      </c>
      <c r="K86" s="165" t="s">
        <v>34</v>
      </c>
      <c r="L86" s="272" t="s">
        <v>92</v>
      </c>
      <c r="M86" s="180"/>
      <c r="N86" s="184"/>
      <c r="O86" s="184"/>
      <c r="P86" s="184"/>
      <c r="Q86" s="75">
        <v>1373593610</v>
      </c>
      <c r="R86" s="405">
        <f>Q86/Q87</f>
        <v>0.29224743064250691</v>
      </c>
      <c r="S86" s="184"/>
      <c r="T86" s="184"/>
      <c r="U86" s="184"/>
      <c r="V86" s="142"/>
      <c r="W86" s="76">
        <v>1431250781</v>
      </c>
      <c r="X86" s="409">
        <f>W86/W87</f>
        <v>0.30451463977932408</v>
      </c>
      <c r="Y86" s="180"/>
      <c r="Z86" s="184"/>
      <c r="AA86" s="184"/>
      <c r="AB86" s="142"/>
      <c r="AC86" s="76">
        <v>3069139640</v>
      </c>
      <c r="AD86" s="329">
        <f>AC86/AC87</f>
        <v>0.65299384588216647</v>
      </c>
      <c r="AE86" s="180"/>
      <c r="AF86" s="184"/>
      <c r="AG86" s="184"/>
      <c r="AH86" s="142"/>
      <c r="AI86" s="76">
        <v>3656744116</v>
      </c>
      <c r="AJ86" s="334">
        <f>AI86/AI87</f>
        <v>0.79199934071241607</v>
      </c>
    </row>
    <row r="87" spans="1:36" ht="46.5" customHeight="1" thickBot="1" x14ac:dyDescent="0.25">
      <c r="A87" s="151"/>
      <c r="B87" s="153"/>
      <c r="C87" s="292"/>
      <c r="D87" s="292"/>
      <c r="E87" s="162"/>
      <c r="F87" s="164"/>
      <c r="G87" s="408"/>
      <c r="H87" s="320"/>
      <c r="I87" s="164"/>
      <c r="J87" s="404"/>
      <c r="K87" s="256"/>
      <c r="L87" s="257"/>
      <c r="M87" s="181"/>
      <c r="N87" s="185"/>
      <c r="O87" s="185"/>
      <c r="P87" s="185"/>
      <c r="Q87" s="77">
        <v>4700105000</v>
      </c>
      <c r="R87" s="406"/>
      <c r="S87" s="185"/>
      <c r="T87" s="185"/>
      <c r="U87" s="185"/>
      <c r="V87" s="143"/>
      <c r="W87" s="78">
        <v>4700105000</v>
      </c>
      <c r="X87" s="410"/>
      <c r="Y87" s="181"/>
      <c r="Z87" s="185"/>
      <c r="AA87" s="185"/>
      <c r="AB87" s="143"/>
      <c r="AC87" s="78">
        <v>4700105000</v>
      </c>
      <c r="AD87" s="330"/>
      <c r="AE87" s="181"/>
      <c r="AF87" s="185"/>
      <c r="AG87" s="185"/>
      <c r="AH87" s="143"/>
      <c r="AI87" s="78">
        <v>4617105000</v>
      </c>
      <c r="AJ87" s="333"/>
    </row>
    <row r="88" spans="1:36" ht="62.25" customHeight="1" x14ac:dyDescent="0.2">
      <c r="A88" s="151">
        <v>41</v>
      </c>
      <c r="B88" s="153"/>
      <c r="C88" s="292"/>
      <c r="D88" s="292"/>
      <c r="E88" s="189" t="s">
        <v>205</v>
      </c>
      <c r="F88" s="191" t="s">
        <v>39</v>
      </c>
      <c r="G88" s="53" t="s">
        <v>31</v>
      </c>
      <c r="H88" s="195" t="s">
        <v>206</v>
      </c>
      <c r="I88" s="191" t="s">
        <v>33</v>
      </c>
      <c r="J88" s="385">
        <v>2</v>
      </c>
      <c r="K88" s="255" t="s">
        <v>137</v>
      </c>
      <c r="L88" s="266" t="s">
        <v>207</v>
      </c>
      <c r="M88" s="131"/>
      <c r="N88" s="315">
        <v>2</v>
      </c>
      <c r="O88" s="131"/>
      <c r="P88" s="315">
        <v>3</v>
      </c>
      <c r="Q88" s="131"/>
      <c r="R88" s="315">
        <v>3</v>
      </c>
      <c r="S88" s="131"/>
      <c r="T88" s="315">
        <v>3</v>
      </c>
      <c r="U88" s="131"/>
      <c r="V88" s="315">
        <v>3</v>
      </c>
      <c r="W88" s="131"/>
      <c r="X88" s="315">
        <v>2</v>
      </c>
      <c r="Y88" s="131"/>
      <c r="Z88" s="315">
        <v>2</v>
      </c>
      <c r="AA88" s="131"/>
      <c r="AB88" s="315">
        <v>3</v>
      </c>
      <c r="AC88" s="131"/>
      <c r="AD88" s="315">
        <v>4</v>
      </c>
      <c r="AE88" s="131"/>
      <c r="AF88" s="315">
        <v>3</v>
      </c>
      <c r="AG88" s="131"/>
      <c r="AH88" s="315">
        <v>3</v>
      </c>
      <c r="AI88" s="142"/>
      <c r="AJ88" s="383">
        <v>0</v>
      </c>
    </row>
    <row r="89" spans="1:36" ht="62.25" customHeight="1" thickBot="1" x14ac:dyDescent="0.25">
      <c r="A89" s="151"/>
      <c r="B89" s="153"/>
      <c r="C89" s="292"/>
      <c r="D89" s="292"/>
      <c r="E89" s="190"/>
      <c r="F89" s="192"/>
      <c r="G89" s="41" t="s">
        <v>36</v>
      </c>
      <c r="H89" s="196"/>
      <c r="I89" s="192"/>
      <c r="J89" s="300"/>
      <c r="K89" s="258"/>
      <c r="L89" s="301"/>
      <c r="M89" s="132"/>
      <c r="N89" s="316"/>
      <c r="O89" s="132"/>
      <c r="P89" s="316"/>
      <c r="Q89" s="132"/>
      <c r="R89" s="316"/>
      <c r="S89" s="132"/>
      <c r="T89" s="316"/>
      <c r="U89" s="132"/>
      <c r="V89" s="316"/>
      <c r="W89" s="132"/>
      <c r="X89" s="316"/>
      <c r="Y89" s="132"/>
      <c r="Z89" s="316"/>
      <c r="AA89" s="132"/>
      <c r="AB89" s="316"/>
      <c r="AC89" s="132"/>
      <c r="AD89" s="316"/>
      <c r="AE89" s="132"/>
      <c r="AF89" s="316"/>
      <c r="AG89" s="132"/>
      <c r="AH89" s="316"/>
      <c r="AI89" s="143"/>
      <c r="AJ89" s="384"/>
    </row>
    <row r="90" spans="1:36" ht="56.25" customHeight="1" x14ac:dyDescent="0.2">
      <c r="A90" s="151">
        <v>42</v>
      </c>
      <c r="B90" s="153"/>
      <c r="C90" s="292"/>
      <c r="D90" s="292"/>
      <c r="E90" s="161" t="s">
        <v>208</v>
      </c>
      <c r="F90" s="163" t="s">
        <v>39</v>
      </c>
      <c r="G90" s="30" t="s">
        <v>31</v>
      </c>
      <c r="H90" s="319" t="s">
        <v>209</v>
      </c>
      <c r="I90" s="163" t="s">
        <v>33</v>
      </c>
      <c r="J90" s="165">
        <v>0.9</v>
      </c>
      <c r="K90" s="165" t="s">
        <v>34</v>
      </c>
      <c r="L90" s="272" t="s">
        <v>92</v>
      </c>
      <c r="M90" s="131"/>
      <c r="N90" s="267">
        <v>0.70550000000000002</v>
      </c>
      <c r="O90" s="131"/>
      <c r="P90" s="267">
        <v>0.89449999999999996</v>
      </c>
      <c r="Q90" s="131"/>
      <c r="R90" s="267">
        <v>0.86140000000000005</v>
      </c>
      <c r="S90" s="131"/>
      <c r="T90" s="267">
        <v>0.8659</v>
      </c>
      <c r="U90" s="131"/>
      <c r="V90" s="267">
        <v>0.89280000000000004</v>
      </c>
      <c r="W90" s="131"/>
      <c r="X90" s="267">
        <v>0.90720000000000001</v>
      </c>
      <c r="Y90" s="131"/>
      <c r="Z90" s="267">
        <v>0.88649999999999995</v>
      </c>
      <c r="AA90" s="131"/>
      <c r="AB90" s="267">
        <v>0.84940000000000004</v>
      </c>
      <c r="AC90" s="131"/>
      <c r="AD90" s="267">
        <v>0.84</v>
      </c>
      <c r="AE90" s="131"/>
      <c r="AF90" s="267">
        <v>0.84</v>
      </c>
      <c r="AG90" s="131"/>
      <c r="AH90" s="267">
        <v>0.84</v>
      </c>
      <c r="AI90" s="142"/>
      <c r="AJ90" s="310">
        <v>0.8448</v>
      </c>
    </row>
    <row r="91" spans="1:36" ht="56.25" customHeight="1" thickBot="1" x14ac:dyDescent="0.25">
      <c r="A91" s="188"/>
      <c r="B91" s="153"/>
      <c r="C91" s="292"/>
      <c r="D91" s="292"/>
      <c r="E91" s="223"/>
      <c r="F91" s="225"/>
      <c r="G91" s="66" t="s">
        <v>36</v>
      </c>
      <c r="H91" s="388"/>
      <c r="I91" s="225"/>
      <c r="J91" s="225"/>
      <c r="K91" s="229"/>
      <c r="L91" s="217"/>
      <c r="M91" s="390"/>
      <c r="N91" s="259"/>
      <c r="O91" s="390"/>
      <c r="P91" s="259"/>
      <c r="Q91" s="390"/>
      <c r="R91" s="259"/>
      <c r="S91" s="390"/>
      <c r="T91" s="259"/>
      <c r="U91" s="390"/>
      <c r="V91" s="259"/>
      <c r="W91" s="390"/>
      <c r="X91" s="259"/>
      <c r="Y91" s="390"/>
      <c r="Z91" s="259"/>
      <c r="AA91" s="390"/>
      <c r="AB91" s="259"/>
      <c r="AC91" s="390"/>
      <c r="AD91" s="259"/>
      <c r="AE91" s="390"/>
      <c r="AF91" s="259"/>
      <c r="AG91" s="390"/>
      <c r="AH91" s="259"/>
      <c r="AI91" s="271"/>
      <c r="AJ91" s="285"/>
    </row>
    <row r="92" spans="1:36" ht="56.25" customHeight="1" x14ac:dyDescent="0.2">
      <c r="A92" s="420"/>
      <c r="B92" s="153"/>
      <c r="C92" s="292"/>
      <c r="D92" s="292"/>
      <c r="E92" s="422" t="s">
        <v>210</v>
      </c>
      <c r="F92" s="423"/>
      <c r="G92" s="79" t="s">
        <v>31</v>
      </c>
      <c r="H92" s="422" t="s">
        <v>211</v>
      </c>
      <c r="I92" s="423" t="s">
        <v>212</v>
      </c>
      <c r="J92" s="424">
        <v>1</v>
      </c>
      <c r="K92" s="424" t="s">
        <v>34</v>
      </c>
      <c r="L92" s="425" t="s">
        <v>92</v>
      </c>
      <c r="M92" s="412"/>
      <c r="N92" s="413"/>
      <c r="O92" s="413"/>
      <c r="P92" s="413"/>
      <c r="Q92" s="413"/>
      <c r="R92" s="413"/>
      <c r="S92" s="376"/>
      <c r="T92" s="235">
        <v>0.59</v>
      </c>
      <c r="U92" s="411"/>
      <c r="V92" s="411"/>
      <c r="W92" s="411"/>
      <c r="X92" s="411"/>
      <c r="Y92" s="411"/>
      <c r="Z92" s="411"/>
      <c r="AA92" s="411"/>
      <c r="AB92" s="235">
        <v>0.86</v>
      </c>
      <c r="AC92" s="412"/>
      <c r="AD92" s="413"/>
      <c r="AE92" s="413"/>
      <c r="AF92" s="413"/>
      <c r="AG92" s="413"/>
      <c r="AH92" s="413"/>
      <c r="AI92" s="376"/>
      <c r="AJ92" s="265">
        <v>0.9</v>
      </c>
    </row>
    <row r="93" spans="1:36" ht="56.25" customHeight="1" thickBot="1" x14ac:dyDescent="0.25">
      <c r="A93" s="421"/>
      <c r="B93" s="153"/>
      <c r="C93" s="196"/>
      <c r="D93" s="293"/>
      <c r="E93" s="239"/>
      <c r="F93" s="238"/>
      <c r="G93" s="34" t="s">
        <v>36</v>
      </c>
      <c r="H93" s="239"/>
      <c r="I93" s="238"/>
      <c r="J93" s="238"/>
      <c r="K93" s="203"/>
      <c r="L93" s="426"/>
      <c r="M93" s="427"/>
      <c r="N93" s="428"/>
      <c r="O93" s="428"/>
      <c r="P93" s="428"/>
      <c r="Q93" s="428"/>
      <c r="R93" s="428"/>
      <c r="S93" s="378"/>
      <c r="T93" s="265"/>
      <c r="U93" s="370"/>
      <c r="V93" s="370"/>
      <c r="W93" s="370"/>
      <c r="X93" s="370"/>
      <c r="Y93" s="370"/>
      <c r="Z93" s="370"/>
      <c r="AA93" s="370"/>
      <c r="AB93" s="265"/>
      <c r="AC93" s="270"/>
      <c r="AD93" s="362"/>
      <c r="AE93" s="362"/>
      <c r="AF93" s="362"/>
      <c r="AG93" s="362"/>
      <c r="AH93" s="362"/>
      <c r="AI93" s="271"/>
      <c r="AJ93" s="259"/>
    </row>
    <row r="94" spans="1:36" ht="120" customHeight="1" thickTop="1" x14ac:dyDescent="0.2">
      <c r="A94" s="414">
        <v>43</v>
      </c>
      <c r="B94" s="416" t="s">
        <v>213</v>
      </c>
      <c r="C94" s="155" t="s">
        <v>214</v>
      </c>
      <c r="D94" s="158" t="s">
        <v>215</v>
      </c>
      <c r="E94" s="418" t="s">
        <v>216</v>
      </c>
      <c r="F94" s="430" t="s">
        <v>39</v>
      </c>
      <c r="G94" s="35" t="s">
        <v>31</v>
      </c>
      <c r="H94" s="36" t="s">
        <v>217</v>
      </c>
      <c r="I94" s="430" t="s">
        <v>33</v>
      </c>
      <c r="J94" s="432">
        <v>0.66</v>
      </c>
      <c r="K94" s="432" t="s">
        <v>34</v>
      </c>
      <c r="L94" s="279" t="s">
        <v>92</v>
      </c>
      <c r="M94" s="364"/>
      <c r="N94" s="283">
        <v>0.17080000000000001</v>
      </c>
      <c r="O94" s="364"/>
      <c r="P94" s="283">
        <v>0.51329999999999998</v>
      </c>
      <c r="Q94" s="364"/>
      <c r="R94" s="283">
        <v>0.54179999999999995</v>
      </c>
      <c r="S94" s="364"/>
      <c r="T94" s="283">
        <v>0.5524</v>
      </c>
      <c r="U94" s="364"/>
      <c r="V94" s="366">
        <v>0.45</v>
      </c>
      <c r="W94" s="364"/>
      <c r="X94" s="366">
        <v>0.46</v>
      </c>
      <c r="Y94" s="364"/>
      <c r="Z94" s="366">
        <v>0.5</v>
      </c>
      <c r="AA94" s="364"/>
      <c r="AB94" s="366">
        <v>0.53</v>
      </c>
      <c r="AC94" s="364"/>
      <c r="AD94" s="366">
        <v>0.67</v>
      </c>
      <c r="AE94" s="364"/>
      <c r="AF94" s="366">
        <v>0.7</v>
      </c>
      <c r="AG94" s="364"/>
      <c r="AH94" s="366">
        <v>0.72</v>
      </c>
      <c r="AI94" s="377"/>
      <c r="AJ94" s="379">
        <v>0.72</v>
      </c>
    </row>
    <row r="95" spans="1:36" ht="120" customHeight="1" thickBot="1" x14ac:dyDescent="0.25">
      <c r="A95" s="415"/>
      <c r="B95" s="417"/>
      <c r="C95" s="157"/>
      <c r="D95" s="160"/>
      <c r="E95" s="419"/>
      <c r="F95" s="431"/>
      <c r="G95" s="80" t="s">
        <v>36</v>
      </c>
      <c r="H95" s="81" t="s">
        <v>218</v>
      </c>
      <c r="I95" s="431"/>
      <c r="J95" s="431"/>
      <c r="K95" s="433"/>
      <c r="L95" s="280"/>
      <c r="M95" s="365"/>
      <c r="N95" s="429"/>
      <c r="O95" s="365"/>
      <c r="P95" s="429"/>
      <c r="Q95" s="365"/>
      <c r="R95" s="429"/>
      <c r="S95" s="365"/>
      <c r="T95" s="429"/>
      <c r="U95" s="365"/>
      <c r="V95" s="367"/>
      <c r="W95" s="365"/>
      <c r="X95" s="367"/>
      <c r="Y95" s="365"/>
      <c r="Z95" s="367"/>
      <c r="AA95" s="365"/>
      <c r="AB95" s="367"/>
      <c r="AC95" s="365"/>
      <c r="AD95" s="367"/>
      <c r="AE95" s="365"/>
      <c r="AF95" s="367"/>
      <c r="AG95" s="365"/>
      <c r="AH95" s="367"/>
      <c r="AI95" s="378"/>
      <c r="AJ95" s="380"/>
    </row>
    <row r="96" spans="1:36" ht="36.75" customHeight="1" thickTop="1" x14ac:dyDescent="0.2">
      <c r="A96" s="436">
        <v>44</v>
      </c>
      <c r="B96" s="152" t="s">
        <v>219</v>
      </c>
      <c r="C96" s="155" t="s">
        <v>220</v>
      </c>
      <c r="D96" s="158" t="s">
        <v>221</v>
      </c>
      <c r="E96" s="268" t="s">
        <v>222</v>
      </c>
      <c r="F96" s="269" t="s">
        <v>39</v>
      </c>
      <c r="G96" s="32" t="s">
        <v>31</v>
      </c>
      <c r="H96" s="33" t="s">
        <v>223</v>
      </c>
      <c r="I96" s="269" t="s">
        <v>224</v>
      </c>
      <c r="J96" s="202">
        <v>0.7</v>
      </c>
      <c r="K96" s="202" t="s">
        <v>34</v>
      </c>
      <c r="L96" s="244" t="s">
        <v>35</v>
      </c>
      <c r="M96" s="434"/>
      <c r="N96" s="435"/>
      <c r="O96" s="435"/>
      <c r="P96" s="435"/>
      <c r="Q96" s="435"/>
      <c r="R96" s="435"/>
      <c r="S96" s="435"/>
      <c r="T96" s="435"/>
      <c r="U96" s="435"/>
      <c r="V96" s="377"/>
      <c r="W96" s="82">
        <v>50</v>
      </c>
      <c r="X96" s="259">
        <f>W96/W97</f>
        <v>0.98039215686274506</v>
      </c>
      <c r="Y96" s="369"/>
      <c r="Z96" s="369"/>
      <c r="AA96" s="369"/>
      <c r="AB96" s="369"/>
      <c r="AC96" s="369"/>
      <c r="AD96" s="369"/>
      <c r="AE96" s="369"/>
      <c r="AF96" s="369"/>
      <c r="AG96" s="369"/>
      <c r="AH96" s="369"/>
      <c r="AI96" s="83">
        <v>11</v>
      </c>
      <c r="AJ96" s="285">
        <f>AI96/AI97</f>
        <v>1</v>
      </c>
    </row>
    <row r="97" spans="1:38" ht="36.75" customHeight="1" thickBot="1" x14ac:dyDescent="0.25">
      <c r="A97" s="263"/>
      <c r="B97" s="153"/>
      <c r="C97" s="156"/>
      <c r="D97" s="159"/>
      <c r="E97" s="190"/>
      <c r="F97" s="192"/>
      <c r="G97" s="41" t="s">
        <v>36</v>
      </c>
      <c r="H97" s="54" t="s">
        <v>225</v>
      </c>
      <c r="I97" s="192"/>
      <c r="J97" s="192"/>
      <c r="K97" s="258"/>
      <c r="L97" s="301"/>
      <c r="M97" s="181"/>
      <c r="N97" s="185"/>
      <c r="O97" s="185"/>
      <c r="P97" s="185"/>
      <c r="Q97" s="185"/>
      <c r="R97" s="185"/>
      <c r="S97" s="185"/>
      <c r="T97" s="185"/>
      <c r="U97" s="185"/>
      <c r="V97" s="143"/>
      <c r="W97" s="65">
        <v>51</v>
      </c>
      <c r="X97" s="260"/>
      <c r="Y97" s="347"/>
      <c r="Z97" s="347"/>
      <c r="AA97" s="347"/>
      <c r="AB97" s="347"/>
      <c r="AC97" s="347"/>
      <c r="AD97" s="347"/>
      <c r="AE97" s="347"/>
      <c r="AF97" s="347"/>
      <c r="AG97" s="347"/>
      <c r="AH97" s="347"/>
      <c r="AI97" s="84">
        <v>11</v>
      </c>
      <c r="AJ97" s="311"/>
    </row>
    <row r="98" spans="1:38" ht="51" customHeight="1" x14ac:dyDescent="0.2">
      <c r="A98" s="344">
        <v>45</v>
      </c>
      <c r="B98" s="153"/>
      <c r="C98" s="156"/>
      <c r="D98" s="159"/>
      <c r="E98" s="161" t="s">
        <v>226</v>
      </c>
      <c r="F98" s="163" t="s">
        <v>39</v>
      </c>
      <c r="G98" s="30" t="s">
        <v>31</v>
      </c>
      <c r="H98" s="6" t="s">
        <v>227</v>
      </c>
      <c r="I98" s="163" t="s">
        <v>102</v>
      </c>
      <c r="J98" s="165">
        <v>0.8</v>
      </c>
      <c r="K98" s="165" t="s">
        <v>34</v>
      </c>
      <c r="L98" s="272" t="s">
        <v>35</v>
      </c>
      <c r="M98" s="180"/>
      <c r="N98" s="184"/>
      <c r="O98" s="184"/>
      <c r="P98" s="184"/>
      <c r="Q98" s="184"/>
      <c r="R98" s="184"/>
      <c r="S98" s="184"/>
      <c r="T98" s="184"/>
      <c r="U98" s="184"/>
      <c r="V98" s="142"/>
      <c r="W98" s="64">
        <v>28</v>
      </c>
      <c r="X98" s="267">
        <f>W98/W99</f>
        <v>1</v>
      </c>
      <c r="Y98" s="180"/>
      <c r="Z98" s="184"/>
      <c r="AA98" s="184"/>
      <c r="AB98" s="142"/>
      <c r="AC98" s="64">
        <v>36</v>
      </c>
      <c r="AD98" s="267">
        <f>AC98/AC99</f>
        <v>0.8571428571428571</v>
      </c>
      <c r="AE98" s="180"/>
      <c r="AF98" s="184"/>
      <c r="AG98" s="184"/>
      <c r="AH98" s="142"/>
      <c r="AI98" s="83">
        <v>72</v>
      </c>
      <c r="AJ98" s="310">
        <f>AI98/AI99</f>
        <v>0.8571428571428571</v>
      </c>
    </row>
    <row r="99" spans="1:38" ht="36.75" customHeight="1" thickBot="1" x14ac:dyDescent="0.25">
      <c r="A99" s="263"/>
      <c r="B99" s="153"/>
      <c r="C99" s="156"/>
      <c r="D99" s="159"/>
      <c r="E99" s="162"/>
      <c r="F99" s="164"/>
      <c r="G99" s="31" t="s">
        <v>36</v>
      </c>
      <c r="H99" s="8" t="s">
        <v>228</v>
      </c>
      <c r="I99" s="164"/>
      <c r="J99" s="164"/>
      <c r="K99" s="256"/>
      <c r="L99" s="257"/>
      <c r="M99" s="181"/>
      <c r="N99" s="185"/>
      <c r="O99" s="185"/>
      <c r="P99" s="185"/>
      <c r="Q99" s="185"/>
      <c r="R99" s="185"/>
      <c r="S99" s="185"/>
      <c r="T99" s="185"/>
      <c r="U99" s="185"/>
      <c r="V99" s="143"/>
      <c r="W99" s="65">
        <v>28</v>
      </c>
      <c r="X99" s="260"/>
      <c r="Y99" s="181"/>
      <c r="Z99" s="185"/>
      <c r="AA99" s="185"/>
      <c r="AB99" s="143"/>
      <c r="AC99" s="65">
        <v>42</v>
      </c>
      <c r="AD99" s="260"/>
      <c r="AE99" s="181"/>
      <c r="AF99" s="185"/>
      <c r="AG99" s="185"/>
      <c r="AH99" s="143"/>
      <c r="AI99" s="84">
        <v>84</v>
      </c>
      <c r="AJ99" s="311"/>
    </row>
    <row r="100" spans="1:38" ht="36.75" customHeight="1" x14ac:dyDescent="0.2">
      <c r="A100" s="344">
        <v>46</v>
      </c>
      <c r="B100" s="153"/>
      <c r="C100" s="156"/>
      <c r="D100" s="159"/>
      <c r="E100" s="189" t="s">
        <v>229</v>
      </c>
      <c r="F100" s="191" t="s">
        <v>39</v>
      </c>
      <c r="G100" s="53" t="s">
        <v>31</v>
      </c>
      <c r="H100" s="26" t="s">
        <v>230</v>
      </c>
      <c r="I100" s="191" t="s">
        <v>224</v>
      </c>
      <c r="J100" s="255">
        <v>0.1</v>
      </c>
      <c r="K100" s="255" t="s">
        <v>34</v>
      </c>
      <c r="L100" s="266" t="s">
        <v>35</v>
      </c>
      <c r="M100" s="180"/>
      <c r="N100" s="184"/>
      <c r="O100" s="184"/>
      <c r="P100" s="184"/>
      <c r="Q100" s="184"/>
      <c r="R100" s="184"/>
      <c r="S100" s="184"/>
      <c r="T100" s="184"/>
      <c r="U100" s="184"/>
      <c r="V100" s="142"/>
      <c r="W100" s="64">
        <v>16</v>
      </c>
      <c r="X100" s="329">
        <f>(1-(W100/W101))</f>
        <v>0.68627450980392157</v>
      </c>
      <c r="Y100" s="346"/>
      <c r="Z100" s="346"/>
      <c r="AA100" s="346"/>
      <c r="AB100" s="346"/>
      <c r="AC100" s="346"/>
      <c r="AD100" s="346"/>
      <c r="AE100" s="346"/>
      <c r="AF100" s="346"/>
      <c r="AG100" s="346"/>
      <c r="AH100" s="346"/>
      <c r="AI100" s="83">
        <v>20</v>
      </c>
      <c r="AJ100" s="310">
        <f>1-(AI100/AI101)</f>
        <v>0.75</v>
      </c>
    </row>
    <row r="101" spans="1:38" ht="36.75" customHeight="1" thickBot="1" x14ac:dyDescent="0.25">
      <c r="A101" s="345"/>
      <c r="B101" s="154"/>
      <c r="C101" s="157"/>
      <c r="D101" s="160"/>
      <c r="E101" s="190"/>
      <c r="F101" s="192"/>
      <c r="G101" s="41" t="s">
        <v>36</v>
      </c>
      <c r="H101" s="54" t="s">
        <v>231</v>
      </c>
      <c r="I101" s="192"/>
      <c r="J101" s="192"/>
      <c r="K101" s="258"/>
      <c r="L101" s="301"/>
      <c r="M101" s="181"/>
      <c r="N101" s="185"/>
      <c r="O101" s="185"/>
      <c r="P101" s="185"/>
      <c r="Q101" s="185"/>
      <c r="R101" s="185"/>
      <c r="S101" s="185"/>
      <c r="T101" s="185"/>
      <c r="U101" s="185"/>
      <c r="V101" s="143"/>
      <c r="W101" s="65">
        <v>51</v>
      </c>
      <c r="X101" s="330"/>
      <c r="Y101" s="347"/>
      <c r="Z101" s="347"/>
      <c r="AA101" s="347"/>
      <c r="AB101" s="347"/>
      <c r="AC101" s="347"/>
      <c r="AD101" s="347"/>
      <c r="AE101" s="347"/>
      <c r="AF101" s="347"/>
      <c r="AG101" s="347"/>
      <c r="AH101" s="347"/>
      <c r="AI101" s="84">
        <v>80</v>
      </c>
      <c r="AJ101" s="311"/>
    </row>
    <row r="102" spans="1:38" ht="51" customHeight="1" x14ac:dyDescent="0.2">
      <c r="A102" s="436">
        <v>47</v>
      </c>
      <c r="B102" s="152" t="s">
        <v>232</v>
      </c>
      <c r="C102" s="155" t="s">
        <v>233</v>
      </c>
      <c r="D102" s="158" t="s">
        <v>234</v>
      </c>
      <c r="E102" s="161" t="s">
        <v>235</v>
      </c>
      <c r="F102" s="163" t="s">
        <v>30</v>
      </c>
      <c r="G102" s="30" t="s">
        <v>31</v>
      </c>
      <c r="H102" s="6" t="s">
        <v>236</v>
      </c>
      <c r="I102" s="163" t="s">
        <v>102</v>
      </c>
      <c r="J102" s="165">
        <v>1</v>
      </c>
      <c r="K102" s="165" t="s">
        <v>34</v>
      </c>
      <c r="L102" s="272" t="s">
        <v>35</v>
      </c>
      <c r="M102" s="56"/>
      <c r="N102" s="57"/>
      <c r="O102" s="57"/>
      <c r="P102" s="57"/>
      <c r="Q102" s="64">
        <v>1</v>
      </c>
      <c r="R102" s="267">
        <f>Q102/Q103</f>
        <v>1</v>
      </c>
      <c r="S102" s="57"/>
      <c r="T102" s="57"/>
      <c r="U102" s="57"/>
      <c r="V102" s="85"/>
      <c r="W102" s="64">
        <v>2</v>
      </c>
      <c r="X102" s="267">
        <f>W102/W103</f>
        <v>1</v>
      </c>
      <c r="Y102" s="180"/>
      <c r="Z102" s="184"/>
      <c r="AA102" s="184"/>
      <c r="AB102" s="142"/>
      <c r="AC102" s="64">
        <v>2</v>
      </c>
      <c r="AD102" s="267">
        <f>AC102/AC103</f>
        <v>1</v>
      </c>
      <c r="AE102" s="180"/>
      <c r="AF102" s="184"/>
      <c r="AG102" s="184"/>
      <c r="AH102" s="142"/>
      <c r="AI102" s="64">
        <v>2</v>
      </c>
      <c r="AJ102" s="267">
        <f>AI102/AI103</f>
        <v>1</v>
      </c>
    </row>
    <row r="103" spans="1:38" ht="49.5" customHeight="1" thickBot="1" x14ac:dyDescent="0.25">
      <c r="A103" s="263"/>
      <c r="B103" s="153"/>
      <c r="C103" s="156"/>
      <c r="D103" s="159"/>
      <c r="E103" s="162"/>
      <c r="F103" s="164"/>
      <c r="G103" s="31" t="s">
        <v>36</v>
      </c>
      <c r="H103" s="8" t="s">
        <v>237</v>
      </c>
      <c r="I103" s="164"/>
      <c r="J103" s="164"/>
      <c r="K103" s="256"/>
      <c r="L103" s="257"/>
      <c r="M103" s="42"/>
      <c r="N103" s="43"/>
      <c r="O103" s="43"/>
      <c r="P103" s="43"/>
      <c r="Q103" s="65">
        <v>1</v>
      </c>
      <c r="R103" s="260"/>
      <c r="S103" s="43"/>
      <c r="T103" s="43"/>
      <c r="U103" s="43"/>
      <c r="V103" s="86"/>
      <c r="W103" s="65">
        <v>2</v>
      </c>
      <c r="X103" s="260"/>
      <c r="Y103" s="181"/>
      <c r="Z103" s="185"/>
      <c r="AA103" s="185"/>
      <c r="AB103" s="143"/>
      <c r="AC103" s="65">
        <v>2</v>
      </c>
      <c r="AD103" s="260"/>
      <c r="AE103" s="181"/>
      <c r="AF103" s="185"/>
      <c r="AG103" s="185"/>
      <c r="AH103" s="143"/>
      <c r="AI103" s="65">
        <v>2</v>
      </c>
      <c r="AJ103" s="260"/>
    </row>
    <row r="104" spans="1:38" ht="60.75" customHeight="1" x14ac:dyDescent="0.2">
      <c r="A104" s="344">
        <v>48</v>
      </c>
      <c r="B104" s="153"/>
      <c r="C104" s="156"/>
      <c r="D104" s="159"/>
      <c r="E104" s="189" t="s">
        <v>238</v>
      </c>
      <c r="F104" s="191" t="s">
        <v>30</v>
      </c>
      <c r="G104" s="53" t="s">
        <v>31</v>
      </c>
      <c r="H104" s="26" t="s">
        <v>239</v>
      </c>
      <c r="I104" s="191" t="s">
        <v>102</v>
      </c>
      <c r="J104" s="255">
        <v>1</v>
      </c>
      <c r="K104" s="255" t="s">
        <v>34</v>
      </c>
      <c r="L104" s="266" t="s">
        <v>35</v>
      </c>
      <c r="M104" s="180"/>
      <c r="N104" s="184"/>
      <c r="O104" s="184"/>
      <c r="P104" s="142"/>
      <c r="Q104" s="64">
        <v>8</v>
      </c>
      <c r="R104" s="267">
        <f>Q104/Q105</f>
        <v>0.88888888888888884</v>
      </c>
      <c r="S104" s="180"/>
      <c r="T104" s="184"/>
      <c r="U104" s="184"/>
      <c r="V104" s="142"/>
      <c r="W104" s="64">
        <v>3</v>
      </c>
      <c r="X104" s="267">
        <f>W104/W105</f>
        <v>1</v>
      </c>
      <c r="Y104" s="346"/>
      <c r="Z104" s="346"/>
      <c r="AA104" s="346"/>
      <c r="AB104" s="346"/>
      <c r="AC104" s="64">
        <v>8</v>
      </c>
      <c r="AD104" s="267">
        <f>AC104/AC105</f>
        <v>1</v>
      </c>
      <c r="AE104" s="180"/>
      <c r="AF104" s="184"/>
      <c r="AG104" s="184"/>
      <c r="AH104" s="142"/>
      <c r="AI104" s="64">
        <v>100</v>
      </c>
      <c r="AJ104" s="267">
        <f>AI104/AI105</f>
        <v>1</v>
      </c>
    </row>
    <row r="105" spans="1:38" ht="42" customHeight="1" thickBot="1" x14ac:dyDescent="0.25">
      <c r="A105" s="263"/>
      <c r="B105" s="153"/>
      <c r="C105" s="156"/>
      <c r="D105" s="159"/>
      <c r="E105" s="190"/>
      <c r="F105" s="192"/>
      <c r="G105" s="41" t="s">
        <v>36</v>
      </c>
      <c r="H105" s="54" t="s">
        <v>240</v>
      </c>
      <c r="I105" s="192"/>
      <c r="J105" s="192"/>
      <c r="K105" s="258"/>
      <c r="L105" s="301"/>
      <c r="M105" s="181"/>
      <c r="N105" s="185"/>
      <c r="O105" s="185"/>
      <c r="P105" s="143"/>
      <c r="Q105" s="65">
        <v>9</v>
      </c>
      <c r="R105" s="260"/>
      <c r="S105" s="181"/>
      <c r="T105" s="185"/>
      <c r="U105" s="185"/>
      <c r="V105" s="143"/>
      <c r="W105" s="65">
        <v>3</v>
      </c>
      <c r="X105" s="260"/>
      <c r="Y105" s="347"/>
      <c r="Z105" s="347"/>
      <c r="AA105" s="347"/>
      <c r="AB105" s="347"/>
      <c r="AC105" s="65">
        <v>8</v>
      </c>
      <c r="AD105" s="260"/>
      <c r="AE105" s="181"/>
      <c r="AF105" s="185"/>
      <c r="AG105" s="185"/>
      <c r="AH105" s="143"/>
      <c r="AI105" s="65">
        <v>100</v>
      </c>
      <c r="AJ105" s="260"/>
    </row>
    <row r="106" spans="1:38" ht="61.5" customHeight="1" x14ac:dyDescent="0.2">
      <c r="A106" s="344">
        <v>49</v>
      </c>
      <c r="B106" s="153"/>
      <c r="C106" s="156"/>
      <c r="D106" s="159"/>
      <c r="E106" s="161" t="s">
        <v>241</v>
      </c>
      <c r="F106" s="163" t="s">
        <v>30</v>
      </c>
      <c r="G106" s="30" t="s">
        <v>31</v>
      </c>
      <c r="H106" s="6" t="s">
        <v>242</v>
      </c>
      <c r="I106" s="163" t="s">
        <v>102</v>
      </c>
      <c r="J106" s="165">
        <v>1</v>
      </c>
      <c r="K106" s="165" t="s">
        <v>34</v>
      </c>
      <c r="L106" s="272" t="s">
        <v>35</v>
      </c>
      <c r="M106" s="56"/>
      <c r="N106" s="57"/>
      <c r="O106" s="57"/>
      <c r="P106" s="57"/>
      <c r="Q106" s="64">
        <v>8</v>
      </c>
      <c r="R106" s="267">
        <f>Q106/Q107</f>
        <v>1</v>
      </c>
      <c r="S106" s="57"/>
      <c r="T106" s="57"/>
      <c r="U106" s="57"/>
      <c r="V106" s="85"/>
      <c r="W106" s="64">
        <v>14</v>
      </c>
      <c r="X106" s="267">
        <f>W106/W107</f>
        <v>1</v>
      </c>
      <c r="Y106" s="180"/>
      <c r="Z106" s="184"/>
      <c r="AA106" s="184"/>
      <c r="AB106" s="142"/>
      <c r="AC106" s="64">
        <v>3</v>
      </c>
      <c r="AD106" s="267">
        <f>AC106/AC107</f>
        <v>1</v>
      </c>
      <c r="AE106" s="180"/>
      <c r="AF106" s="184"/>
      <c r="AG106" s="184"/>
      <c r="AH106" s="184"/>
      <c r="AI106" s="453">
        <v>100</v>
      </c>
      <c r="AJ106" s="310">
        <f>AI106/AI107</f>
        <v>1</v>
      </c>
    </row>
    <row r="107" spans="1:38" ht="44.25" customHeight="1" thickBot="1" x14ac:dyDescent="0.25">
      <c r="A107" s="437"/>
      <c r="B107" s="153"/>
      <c r="C107" s="157"/>
      <c r="D107" s="160"/>
      <c r="E107" s="223"/>
      <c r="F107" s="225"/>
      <c r="G107" s="66" t="s">
        <v>36</v>
      </c>
      <c r="H107" s="14" t="s">
        <v>243</v>
      </c>
      <c r="I107" s="225"/>
      <c r="J107" s="225"/>
      <c r="K107" s="229"/>
      <c r="L107" s="217"/>
      <c r="M107" s="87"/>
      <c r="N107" s="88"/>
      <c r="O107" s="88"/>
      <c r="P107" s="88"/>
      <c r="Q107" s="89">
        <v>8</v>
      </c>
      <c r="R107" s="259"/>
      <c r="S107" s="88"/>
      <c r="T107" s="88"/>
      <c r="U107" s="88"/>
      <c r="V107" s="90"/>
      <c r="W107" s="89">
        <v>14</v>
      </c>
      <c r="X107" s="259"/>
      <c r="Y107" s="270"/>
      <c r="Z107" s="362"/>
      <c r="AA107" s="362"/>
      <c r="AB107" s="271"/>
      <c r="AC107" s="89">
        <v>3</v>
      </c>
      <c r="AD107" s="259"/>
      <c r="AE107" s="270"/>
      <c r="AF107" s="362"/>
      <c r="AG107" s="362"/>
      <c r="AH107" s="452"/>
      <c r="AI107" s="454">
        <v>100</v>
      </c>
      <c r="AJ107" s="311"/>
    </row>
    <row r="108" spans="1:38" ht="104.25" customHeight="1" x14ac:dyDescent="0.2">
      <c r="A108" s="443">
        <v>50</v>
      </c>
      <c r="B108" s="155" t="s">
        <v>244</v>
      </c>
      <c r="C108" s="155" t="s">
        <v>245</v>
      </c>
      <c r="D108" s="155" t="s">
        <v>246</v>
      </c>
      <c r="E108" s="444" t="s">
        <v>247</v>
      </c>
      <c r="F108" s="446" t="s">
        <v>39</v>
      </c>
      <c r="G108" s="53" t="s">
        <v>31</v>
      </c>
      <c r="H108" s="26"/>
      <c r="I108" s="193" t="s">
        <v>121</v>
      </c>
      <c r="J108" s="448">
        <v>0.85</v>
      </c>
      <c r="K108" s="193" t="s">
        <v>34</v>
      </c>
      <c r="L108" s="266" t="s">
        <v>35</v>
      </c>
      <c r="M108" s="180"/>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42"/>
      <c r="AJ108" s="438"/>
      <c r="AK108" s="1">
        <v>2017</v>
      </c>
      <c r="AL108" s="1">
        <v>2018</v>
      </c>
    </row>
    <row r="109" spans="1:38" ht="104.25" customHeight="1" thickBot="1" x14ac:dyDescent="0.25">
      <c r="A109" s="442"/>
      <c r="B109" s="157"/>
      <c r="C109" s="157"/>
      <c r="D109" s="157"/>
      <c r="E109" s="445"/>
      <c r="F109" s="447"/>
      <c r="G109" s="41" t="s">
        <v>36</v>
      </c>
      <c r="H109" s="54"/>
      <c r="I109" s="194"/>
      <c r="J109" s="449"/>
      <c r="K109" s="194"/>
      <c r="L109" s="301"/>
      <c r="M109" s="181"/>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43"/>
      <c r="AJ109" s="439"/>
      <c r="AK109" s="91">
        <v>0.72399999999999998</v>
      </c>
    </row>
    <row r="110" spans="1:38" ht="203.25" hidden="1" thickBot="1" x14ac:dyDescent="0.25">
      <c r="A110" s="92">
        <v>51</v>
      </c>
      <c r="B110" s="93" t="s">
        <v>248</v>
      </c>
      <c r="C110" s="94" t="s">
        <v>249</v>
      </c>
      <c r="D110" s="94" t="s">
        <v>250</v>
      </c>
      <c r="E110" s="95" t="s">
        <v>251</v>
      </c>
      <c r="F110" s="96"/>
      <c r="G110" s="97"/>
      <c r="H110" s="98"/>
      <c r="I110" s="98"/>
      <c r="J110" s="98"/>
      <c r="K110" s="98"/>
      <c r="L110" s="99"/>
    </row>
    <row r="111" spans="1:38" ht="33.75" hidden="1" x14ac:dyDescent="0.2">
      <c r="A111" s="440"/>
      <c r="B111" s="155" t="s">
        <v>252</v>
      </c>
      <c r="C111" s="155" t="s">
        <v>253</v>
      </c>
      <c r="D111" s="158" t="s">
        <v>254</v>
      </c>
      <c r="E111" s="100" t="s">
        <v>255</v>
      </c>
    </row>
    <row r="112" spans="1:38" ht="22.5" hidden="1" x14ac:dyDescent="0.2">
      <c r="A112" s="441"/>
      <c r="B112" s="156"/>
      <c r="C112" s="156"/>
      <c r="D112" s="159"/>
      <c r="E112" s="101" t="s">
        <v>256</v>
      </c>
    </row>
    <row r="113" spans="1:5" ht="22.5" hidden="1" x14ac:dyDescent="0.2">
      <c r="A113" s="441"/>
      <c r="B113" s="156"/>
      <c r="C113" s="156"/>
      <c r="D113" s="159"/>
      <c r="E113" s="101" t="s">
        <v>257</v>
      </c>
    </row>
    <row r="114" spans="1:5" ht="34.5" hidden="1" thickBot="1" x14ac:dyDescent="0.25">
      <c r="A114" s="442"/>
      <c r="B114" s="157"/>
      <c r="C114" s="157"/>
      <c r="D114" s="160"/>
      <c r="E114" s="102" t="s">
        <v>258</v>
      </c>
    </row>
    <row r="115" spans="1:5" ht="15" x14ac:dyDescent="0.25">
      <c r="A115"/>
    </row>
    <row r="216" spans="6:7" x14ac:dyDescent="0.2">
      <c r="F216" s="1" t="s">
        <v>39</v>
      </c>
      <c r="G216" s="1" t="s">
        <v>33</v>
      </c>
    </row>
    <row r="217" spans="6:7" x14ac:dyDescent="0.2">
      <c r="F217" s="1" t="s">
        <v>30</v>
      </c>
      <c r="G217" s="1" t="s">
        <v>102</v>
      </c>
    </row>
    <row r="218" spans="6:7" x14ac:dyDescent="0.2">
      <c r="F218" s="1" t="s">
        <v>53</v>
      </c>
      <c r="G218" s="1" t="s">
        <v>212</v>
      </c>
    </row>
    <row r="219" spans="6:7" x14ac:dyDescent="0.2">
      <c r="F219" s="1" t="s">
        <v>259</v>
      </c>
      <c r="G219" s="1" t="s">
        <v>224</v>
      </c>
    </row>
    <row r="220" spans="6:7" x14ac:dyDescent="0.2">
      <c r="G220" s="1" t="s">
        <v>121</v>
      </c>
    </row>
    <row r="221" spans="6:7" x14ac:dyDescent="0.2">
      <c r="G221" s="1" t="s">
        <v>74</v>
      </c>
    </row>
  </sheetData>
  <dataConsolidate/>
  <mergeCells count="1062">
    <mergeCell ref="W26:W27"/>
    <mergeCell ref="X26:X27"/>
    <mergeCell ref="W28:W29"/>
    <mergeCell ref="X28:X29"/>
    <mergeCell ref="L108:L109"/>
    <mergeCell ref="M108:AI109"/>
    <mergeCell ref="AJ108:AJ109"/>
    <mergeCell ref="A111:A114"/>
    <mergeCell ref="B111:B114"/>
    <mergeCell ref="C111:C114"/>
    <mergeCell ref="D111:D114"/>
    <mergeCell ref="AJ106:AJ107"/>
    <mergeCell ref="A108:A109"/>
    <mergeCell ref="B108:B109"/>
    <mergeCell ref="C108:C109"/>
    <mergeCell ref="D108:D109"/>
    <mergeCell ref="E108:E109"/>
    <mergeCell ref="F108:F109"/>
    <mergeCell ref="I108:I109"/>
    <mergeCell ref="J108:J109"/>
    <mergeCell ref="K108:K109"/>
    <mergeCell ref="L106:L107"/>
    <mergeCell ref="R106:R107"/>
    <mergeCell ref="X106:X107"/>
    <mergeCell ref="Y106:AB107"/>
    <mergeCell ref="AD106:AD107"/>
    <mergeCell ref="AE106:AH107"/>
    <mergeCell ref="K104:K105"/>
    <mergeCell ref="L104:L105"/>
    <mergeCell ref="M104:P105"/>
    <mergeCell ref="R104:R105"/>
    <mergeCell ref="S104:V105"/>
    <mergeCell ref="X104:X105"/>
    <mergeCell ref="X102:X103"/>
    <mergeCell ref="Y102:AB103"/>
    <mergeCell ref="AD102:AD103"/>
    <mergeCell ref="AE102:AH103"/>
    <mergeCell ref="AJ102:AJ103"/>
    <mergeCell ref="A104:A105"/>
    <mergeCell ref="E104:E105"/>
    <mergeCell ref="F104:F105"/>
    <mergeCell ref="I104:I105"/>
    <mergeCell ref="J104:J105"/>
    <mergeCell ref="F102:F103"/>
    <mergeCell ref="I102:I103"/>
    <mergeCell ref="J102:J103"/>
    <mergeCell ref="K102:K103"/>
    <mergeCell ref="L102:L103"/>
    <mergeCell ref="R102:R103"/>
    <mergeCell ref="L100:L101"/>
    <mergeCell ref="M100:V101"/>
    <mergeCell ref="X100:X101"/>
    <mergeCell ref="Y100:AH101"/>
    <mergeCell ref="AJ100:AJ101"/>
    <mergeCell ref="A102:A103"/>
    <mergeCell ref="B102:B107"/>
    <mergeCell ref="C102:C107"/>
    <mergeCell ref="D102:D107"/>
    <mergeCell ref="E102:E103"/>
    <mergeCell ref="A100:A101"/>
    <mergeCell ref="E100:E101"/>
    <mergeCell ref="F100:F101"/>
    <mergeCell ref="I100:I101"/>
    <mergeCell ref="J100:J101"/>
    <mergeCell ref="K100:K101"/>
    <mergeCell ref="M98:V99"/>
    <mergeCell ref="X98:X99"/>
    <mergeCell ref="Y98:AB99"/>
    <mergeCell ref="AD98:AD99"/>
    <mergeCell ref="AE98:AH99"/>
    <mergeCell ref="AJ98:AJ99"/>
    <mergeCell ref="Y104:AB105"/>
    <mergeCell ref="AD104:AD105"/>
    <mergeCell ref="AE104:AH105"/>
    <mergeCell ref="AJ104:AJ105"/>
    <mergeCell ref="A106:A107"/>
    <mergeCell ref="E106:E107"/>
    <mergeCell ref="F106:F107"/>
    <mergeCell ref="I106:I107"/>
    <mergeCell ref="J106:J107"/>
    <mergeCell ref="K106:K107"/>
    <mergeCell ref="X96:X97"/>
    <mergeCell ref="Y96:AH97"/>
    <mergeCell ref="AJ96:AJ97"/>
    <mergeCell ref="A98:A99"/>
    <mergeCell ref="E98:E99"/>
    <mergeCell ref="F98:F99"/>
    <mergeCell ref="I98:I99"/>
    <mergeCell ref="J98:J99"/>
    <mergeCell ref="K98:K99"/>
    <mergeCell ref="L98:L99"/>
    <mergeCell ref="F96:F97"/>
    <mergeCell ref="I96:I97"/>
    <mergeCell ref="J96:J97"/>
    <mergeCell ref="K96:K97"/>
    <mergeCell ref="L96:L97"/>
    <mergeCell ref="M96:V97"/>
    <mergeCell ref="AF94:AF95"/>
    <mergeCell ref="AG94:AG95"/>
    <mergeCell ref="AH94:AH95"/>
    <mergeCell ref="AI94:AI95"/>
    <mergeCell ref="AJ94:AJ95"/>
    <mergeCell ref="A96:A97"/>
    <mergeCell ref="B96:B101"/>
    <mergeCell ref="C96:C101"/>
    <mergeCell ref="D96:D101"/>
    <mergeCell ref="E96:E97"/>
    <mergeCell ref="Z94:Z95"/>
    <mergeCell ref="AA94:AA95"/>
    <mergeCell ref="AB94:AB95"/>
    <mergeCell ref="AC94:AC95"/>
    <mergeCell ref="AD94:AD95"/>
    <mergeCell ref="AE94:AE95"/>
    <mergeCell ref="T94:T95"/>
    <mergeCell ref="U94:U95"/>
    <mergeCell ref="V94:V95"/>
    <mergeCell ref="W94:W95"/>
    <mergeCell ref="X94:X95"/>
    <mergeCell ref="Y94:Y95"/>
    <mergeCell ref="N94:N95"/>
    <mergeCell ref="O94:O95"/>
    <mergeCell ref="P94:P95"/>
    <mergeCell ref="Q94:Q95"/>
    <mergeCell ref="R94:R95"/>
    <mergeCell ref="S94:S95"/>
    <mergeCell ref="F94:F95"/>
    <mergeCell ref="I94:I95"/>
    <mergeCell ref="J94:J95"/>
    <mergeCell ref="K94:K95"/>
    <mergeCell ref="L94:L95"/>
    <mergeCell ref="M94:M95"/>
    <mergeCell ref="T92:T93"/>
    <mergeCell ref="U92:AA93"/>
    <mergeCell ref="AB92:AB93"/>
    <mergeCell ref="AC92:AI93"/>
    <mergeCell ref="AJ92:AJ93"/>
    <mergeCell ref="A94:A95"/>
    <mergeCell ref="B94:B95"/>
    <mergeCell ref="C94:C95"/>
    <mergeCell ref="D94:D95"/>
    <mergeCell ref="E94:E95"/>
    <mergeCell ref="AJ90:AJ91"/>
    <mergeCell ref="A92:A93"/>
    <mergeCell ref="E92:E93"/>
    <mergeCell ref="F92:F93"/>
    <mergeCell ref="H92:H93"/>
    <mergeCell ref="I92:I93"/>
    <mergeCell ref="J92:J93"/>
    <mergeCell ref="K92:K93"/>
    <mergeCell ref="L92:L93"/>
    <mergeCell ref="M92:S93"/>
    <mergeCell ref="AD90:AD91"/>
    <mergeCell ref="AE90:AE91"/>
    <mergeCell ref="AF90:AF91"/>
    <mergeCell ref="AG90:AG91"/>
    <mergeCell ref="AH90:AH91"/>
    <mergeCell ref="AI90:AI91"/>
    <mergeCell ref="X90:X91"/>
    <mergeCell ref="Y90:Y91"/>
    <mergeCell ref="Z90:Z91"/>
    <mergeCell ref="AA90:AA91"/>
    <mergeCell ref="AB90:AB91"/>
    <mergeCell ref="AC90:AC91"/>
    <mergeCell ref="R90:R91"/>
    <mergeCell ref="S90:S91"/>
    <mergeCell ref="T90:T91"/>
    <mergeCell ref="U90:U91"/>
    <mergeCell ref="V90:V91"/>
    <mergeCell ref="W90:W91"/>
    <mergeCell ref="L90:L91"/>
    <mergeCell ref="M90:M91"/>
    <mergeCell ref="N90:N91"/>
    <mergeCell ref="O90:O91"/>
    <mergeCell ref="P90:P91"/>
    <mergeCell ref="Q90:Q91"/>
    <mergeCell ref="AH88:AH89"/>
    <mergeCell ref="AI88:AI89"/>
    <mergeCell ref="AJ88:AJ89"/>
    <mergeCell ref="A90:A91"/>
    <mergeCell ref="E90:E91"/>
    <mergeCell ref="F90:F91"/>
    <mergeCell ref="H90:H91"/>
    <mergeCell ref="I90:I91"/>
    <mergeCell ref="J90:J91"/>
    <mergeCell ref="K90:K91"/>
    <mergeCell ref="AB88:AB89"/>
    <mergeCell ref="AC88:AC89"/>
    <mergeCell ref="AD88:AD89"/>
    <mergeCell ref="AE88:AE89"/>
    <mergeCell ref="AF88:AF89"/>
    <mergeCell ref="AG88:AG89"/>
    <mergeCell ref="V88:V89"/>
    <mergeCell ref="W88:W89"/>
    <mergeCell ref="X88:X89"/>
    <mergeCell ref="Y88:Y89"/>
    <mergeCell ref="Z84:Z85"/>
    <mergeCell ref="AB84:AB85"/>
    <mergeCell ref="AD84:AD85"/>
    <mergeCell ref="AF84:AF85"/>
    <mergeCell ref="AH84:AH85"/>
    <mergeCell ref="Z88:Z89"/>
    <mergeCell ref="AA88:AA89"/>
    <mergeCell ref="P88:P89"/>
    <mergeCell ref="Q88:Q89"/>
    <mergeCell ref="R88:R89"/>
    <mergeCell ref="S88:S89"/>
    <mergeCell ref="T88:T89"/>
    <mergeCell ref="U88:U89"/>
    <mergeCell ref="J88:J89"/>
    <mergeCell ref="K88:K89"/>
    <mergeCell ref="L88:L89"/>
    <mergeCell ref="M88:M89"/>
    <mergeCell ref="N88:N89"/>
    <mergeCell ref="O88:O89"/>
    <mergeCell ref="X86:X87"/>
    <mergeCell ref="Y86:AB87"/>
    <mergeCell ref="AD86:AD87"/>
    <mergeCell ref="K82:K83"/>
    <mergeCell ref="L82:L83"/>
    <mergeCell ref="L80:L81"/>
    <mergeCell ref="M80:V81"/>
    <mergeCell ref="X80:X81"/>
    <mergeCell ref="Z80:Z81"/>
    <mergeCell ref="AB80:AB81"/>
    <mergeCell ref="AD80:AD81"/>
    <mergeCell ref="AE86:AH87"/>
    <mergeCell ref="AJ86:AJ87"/>
    <mergeCell ref="A88:A89"/>
    <mergeCell ref="E88:E89"/>
    <mergeCell ref="F88:F89"/>
    <mergeCell ref="H88:H89"/>
    <mergeCell ref="I88:I89"/>
    <mergeCell ref="J86:J87"/>
    <mergeCell ref="K86:K87"/>
    <mergeCell ref="L86:L87"/>
    <mergeCell ref="M86:P87"/>
    <mergeCell ref="R86:R87"/>
    <mergeCell ref="S86:V87"/>
    <mergeCell ref="AJ84:AJ85"/>
    <mergeCell ref="A86:A87"/>
    <mergeCell ref="B86:B93"/>
    <mergeCell ref="C86:C93"/>
    <mergeCell ref="D86:D93"/>
    <mergeCell ref="E86:E87"/>
    <mergeCell ref="F86:F87"/>
    <mergeCell ref="G86:G87"/>
    <mergeCell ref="H86:H87"/>
    <mergeCell ref="I86:I87"/>
    <mergeCell ref="X84:X85"/>
    <mergeCell ref="AH78:AH79"/>
    <mergeCell ref="AJ78:AJ79"/>
    <mergeCell ref="I78:I79"/>
    <mergeCell ref="J78:J79"/>
    <mergeCell ref="K78:K79"/>
    <mergeCell ref="L78:L79"/>
    <mergeCell ref="M78:V79"/>
    <mergeCell ref="X78:X79"/>
    <mergeCell ref="AH82:AH83"/>
    <mergeCell ref="AJ82:AJ83"/>
    <mergeCell ref="A84:A85"/>
    <mergeCell ref="E84:E85"/>
    <mergeCell ref="F84:F85"/>
    <mergeCell ref="I84:I85"/>
    <mergeCell ref="J84:J85"/>
    <mergeCell ref="K84:K85"/>
    <mergeCell ref="L84:L85"/>
    <mergeCell ref="M84:V85"/>
    <mergeCell ref="M82:V83"/>
    <mergeCell ref="X82:X83"/>
    <mergeCell ref="Z82:Z83"/>
    <mergeCell ref="AB82:AB83"/>
    <mergeCell ref="AD82:AD83"/>
    <mergeCell ref="AF82:AF83"/>
    <mergeCell ref="AF80:AF81"/>
    <mergeCell ref="AH80:AH81"/>
    <mergeCell ref="AJ80:AJ81"/>
    <mergeCell ref="A82:A83"/>
    <mergeCell ref="E82:E83"/>
    <mergeCell ref="F82:F83"/>
    <mergeCell ref="I82:I83"/>
    <mergeCell ref="J82:J83"/>
    <mergeCell ref="AD76:AD77"/>
    <mergeCell ref="AF76:AF77"/>
    <mergeCell ref="AH76:AH77"/>
    <mergeCell ref="AJ76:AJ77"/>
    <mergeCell ref="A78:A79"/>
    <mergeCell ref="B78:B85"/>
    <mergeCell ref="C78:C85"/>
    <mergeCell ref="D78:D85"/>
    <mergeCell ref="E78:E79"/>
    <mergeCell ref="F78:F79"/>
    <mergeCell ref="R76:R77"/>
    <mergeCell ref="T76:T77"/>
    <mergeCell ref="V76:V77"/>
    <mergeCell ref="X76:X77"/>
    <mergeCell ref="Z76:Z77"/>
    <mergeCell ref="AB76:AB77"/>
    <mergeCell ref="I76:I77"/>
    <mergeCell ref="J76:J77"/>
    <mergeCell ref="K76:K77"/>
    <mergeCell ref="L76:L77"/>
    <mergeCell ref="N76:N77"/>
    <mergeCell ref="P76:P77"/>
    <mergeCell ref="A80:A81"/>
    <mergeCell ref="E80:E81"/>
    <mergeCell ref="F80:F81"/>
    <mergeCell ref="I80:I81"/>
    <mergeCell ref="J80:J81"/>
    <mergeCell ref="K80:K81"/>
    <mergeCell ref="Z78:Z79"/>
    <mergeCell ref="AB78:AB79"/>
    <mergeCell ref="AD78:AD79"/>
    <mergeCell ref="AF78:AF79"/>
    <mergeCell ref="A76:A77"/>
    <mergeCell ref="B76:B77"/>
    <mergeCell ref="C76:C77"/>
    <mergeCell ref="D76:D77"/>
    <mergeCell ref="E76:E77"/>
    <mergeCell ref="F76:F77"/>
    <mergeCell ref="R74:R75"/>
    <mergeCell ref="T74:T75"/>
    <mergeCell ref="V74:V75"/>
    <mergeCell ref="X74:X75"/>
    <mergeCell ref="Z74:Z75"/>
    <mergeCell ref="AB74:AB75"/>
    <mergeCell ref="I74:I75"/>
    <mergeCell ref="J74:J75"/>
    <mergeCell ref="K74:K75"/>
    <mergeCell ref="L74:L75"/>
    <mergeCell ref="N74:N75"/>
    <mergeCell ref="P74:P75"/>
    <mergeCell ref="A74:A75"/>
    <mergeCell ref="B74:B75"/>
    <mergeCell ref="C74:C75"/>
    <mergeCell ref="D74:D75"/>
    <mergeCell ref="E74:E75"/>
    <mergeCell ref="F74:F75"/>
    <mergeCell ref="AF72:AF73"/>
    <mergeCell ref="AH72:AH73"/>
    <mergeCell ref="AJ72:AJ73"/>
    <mergeCell ref="N72:N73"/>
    <mergeCell ref="P72:P73"/>
    <mergeCell ref="R72:R73"/>
    <mergeCell ref="T72:T73"/>
    <mergeCell ref="V72:V73"/>
    <mergeCell ref="X72:X73"/>
    <mergeCell ref="F72:F73"/>
    <mergeCell ref="H72:H73"/>
    <mergeCell ref="I72:I73"/>
    <mergeCell ref="J72:J73"/>
    <mergeCell ref="K72:K73"/>
    <mergeCell ref="L72:L73"/>
    <mergeCell ref="AD74:AD75"/>
    <mergeCell ref="AF74:AF75"/>
    <mergeCell ref="AH74:AH75"/>
    <mergeCell ref="AJ74:AJ75"/>
    <mergeCell ref="A72:A73"/>
    <mergeCell ref="B72:B73"/>
    <mergeCell ref="C72:C73"/>
    <mergeCell ref="D72:D73"/>
    <mergeCell ref="E72:E73"/>
    <mergeCell ref="Z70:Z71"/>
    <mergeCell ref="AA70:AA71"/>
    <mergeCell ref="AB70:AB71"/>
    <mergeCell ref="AC70:AC71"/>
    <mergeCell ref="AD70:AD71"/>
    <mergeCell ref="AE70:AE71"/>
    <mergeCell ref="T70:T71"/>
    <mergeCell ref="U70:U71"/>
    <mergeCell ref="V70:V71"/>
    <mergeCell ref="W70:W71"/>
    <mergeCell ref="X70:X71"/>
    <mergeCell ref="Y70:Y71"/>
    <mergeCell ref="N70:N71"/>
    <mergeCell ref="O70:O71"/>
    <mergeCell ref="P70:P71"/>
    <mergeCell ref="Q70:Q71"/>
    <mergeCell ref="R70:R71"/>
    <mergeCell ref="S70:S71"/>
    <mergeCell ref="Z72:Z73"/>
    <mergeCell ref="AB72:AB73"/>
    <mergeCell ref="AD72:AD73"/>
    <mergeCell ref="X68:X69"/>
    <mergeCell ref="Z68:Z69"/>
    <mergeCell ref="AB68:AB69"/>
    <mergeCell ref="AD68:AD69"/>
    <mergeCell ref="AF68:AF69"/>
    <mergeCell ref="AH68:AH69"/>
    <mergeCell ref="L68:L69"/>
    <mergeCell ref="N68:N69"/>
    <mergeCell ref="P68:P69"/>
    <mergeCell ref="R68:R69"/>
    <mergeCell ref="T68:T69"/>
    <mergeCell ref="V68:V69"/>
    <mergeCell ref="AF70:AF71"/>
    <mergeCell ref="AG70:AG71"/>
    <mergeCell ref="AH70:AH71"/>
    <mergeCell ref="AI70:AI71"/>
    <mergeCell ref="AJ70:AJ71"/>
    <mergeCell ref="AJ66:AJ67"/>
    <mergeCell ref="A68:A69"/>
    <mergeCell ref="B68:B71"/>
    <mergeCell ref="C68:C71"/>
    <mergeCell ref="D68:D71"/>
    <mergeCell ref="E68:E69"/>
    <mergeCell ref="F68:F69"/>
    <mergeCell ref="I68:I69"/>
    <mergeCell ref="J68:J69"/>
    <mergeCell ref="K68:K69"/>
    <mergeCell ref="AD66:AD67"/>
    <mergeCell ref="AE66:AE67"/>
    <mergeCell ref="AF66:AF67"/>
    <mergeCell ref="AG66:AG67"/>
    <mergeCell ref="AH66:AH67"/>
    <mergeCell ref="AI66:AI67"/>
    <mergeCell ref="L66:L67"/>
    <mergeCell ref="M66:Y67"/>
    <mergeCell ref="Z66:Z67"/>
    <mergeCell ref="AA66:AA67"/>
    <mergeCell ref="AB66:AB67"/>
    <mergeCell ref="AC66:AC67"/>
    <mergeCell ref="AJ68:AJ69"/>
    <mergeCell ref="A70:A71"/>
    <mergeCell ref="E70:E71"/>
    <mergeCell ref="F70:F71"/>
    <mergeCell ref="H70:H71"/>
    <mergeCell ref="I70:I71"/>
    <mergeCell ref="J70:J71"/>
    <mergeCell ref="K70:K71"/>
    <mergeCell ref="L70:L71"/>
    <mergeCell ref="M70:M71"/>
    <mergeCell ref="A66:A67"/>
    <mergeCell ref="E66:E67"/>
    <mergeCell ref="F66:F67"/>
    <mergeCell ref="I66:I67"/>
    <mergeCell ref="J66:J67"/>
    <mergeCell ref="K66:K67"/>
    <mergeCell ref="AG64:AG65"/>
    <mergeCell ref="AH64:AH65"/>
    <mergeCell ref="AI64:AI65"/>
    <mergeCell ref="AJ64:AJ65"/>
    <mergeCell ref="Y64:Y65"/>
    <mergeCell ref="Z64:Z65"/>
    <mergeCell ref="AA64:AA65"/>
    <mergeCell ref="AB64:AB65"/>
    <mergeCell ref="AC64:AC65"/>
    <mergeCell ref="AD64:AD65"/>
    <mergeCell ref="AI62:AI63"/>
    <mergeCell ref="AJ62:AJ63"/>
    <mergeCell ref="A64:A65"/>
    <mergeCell ref="E64:E65"/>
    <mergeCell ref="F64:F65"/>
    <mergeCell ref="I64:I65"/>
    <mergeCell ref="J64:J65"/>
    <mergeCell ref="K64:K65"/>
    <mergeCell ref="L64:L65"/>
    <mergeCell ref="M64:X65"/>
    <mergeCell ref="AC62:AC63"/>
    <mergeCell ref="AD62:AD63"/>
    <mergeCell ref="AE62:AE63"/>
    <mergeCell ref="AF62:AF63"/>
    <mergeCell ref="AG62:AG63"/>
    <mergeCell ref="AH62:AH63"/>
    <mergeCell ref="W62:W63"/>
    <mergeCell ref="X62:X63"/>
    <mergeCell ref="Z62:Z63"/>
    <mergeCell ref="AA62:AA63"/>
    <mergeCell ref="AB62:AB63"/>
    <mergeCell ref="Q62:Q63"/>
    <mergeCell ref="R62:R63"/>
    <mergeCell ref="S62:S63"/>
    <mergeCell ref="T62:T63"/>
    <mergeCell ref="U62:U63"/>
    <mergeCell ref="V62:V63"/>
    <mergeCell ref="K62:K63"/>
    <mergeCell ref="L62:L63"/>
    <mergeCell ref="M62:M63"/>
    <mergeCell ref="N62:N63"/>
    <mergeCell ref="O62:O63"/>
    <mergeCell ref="P62:P63"/>
    <mergeCell ref="AF60:AF61"/>
    <mergeCell ref="AE64:AE65"/>
    <mergeCell ref="AF64:AF65"/>
    <mergeCell ref="AH60:AH61"/>
    <mergeCell ref="AJ60:AJ61"/>
    <mergeCell ref="A62:A63"/>
    <mergeCell ref="E62:E63"/>
    <mergeCell ref="F62:F63"/>
    <mergeCell ref="G62:G63"/>
    <mergeCell ref="H62:H63"/>
    <mergeCell ref="I62:I63"/>
    <mergeCell ref="J62:J63"/>
    <mergeCell ref="K60:K61"/>
    <mergeCell ref="L60:L61"/>
    <mergeCell ref="M60:X61"/>
    <mergeCell ref="Z60:Z61"/>
    <mergeCell ref="AB60:AB61"/>
    <mergeCell ref="AD60:AD61"/>
    <mergeCell ref="AH58:AH59"/>
    <mergeCell ref="AJ58:AJ59"/>
    <mergeCell ref="A60:A61"/>
    <mergeCell ref="B60:B67"/>
    <mergeCell ref="C60:C67"/>
    <mergeCell ref="D60:D67"/>
    <mergeCell ref="E60:E61"/>
    <mergeCell ref="F60:F61"/>
    <mergeCell ref="I60:I61"/>
    <mergeCell ref="J60:J61"/>
    <mergeCell ref="K58:K59"/>
    <mergeCell ref="L58:L59"/>
    <mergeCell ref="M58:Z59"/>
    <mergeCell ref="AB58:AB59"/>
    <mergeCell ref="AD58:AD59"/>
    <mergeCell ref="AF58:AF59"/>
    <mergeCell ref="Y62:Y63"/>
    <mergeCell ref="AB56:AB57"/>
    <mergeCell ref="AD56:AD57"/>
    <mergeCell ref="AF56:AF57"/>
    <mergeCell ref="AH56:AH57"/>
    <mergeCell ref="AJ56:AJ57"/>
    <mergeCell ref="A58:A59"/>
    <mergeCell ref="E58:E59"/>
    <mergeCell ref="F58:F59"/>
    <mergeCell ref="I58:I59"/>
    <mergeCell ref="J58:J59"/>
    <mergeCell ref="AH54:AH55"/>
    <mergeCell ref="AJ54:AJ55"/>
    <mergeCell ref="A56:A57"/>
    <mergeCell ref="E56:E57"/>
    <mergeCell ref="F56:F57"/>
    <mergeCell ref="I56:I57"/>
    <mergeCell ref="J56:J57"/>
    <mergeCell ref="K56:K57"/>
    <mergeCell ref="L56:L57"/>
    <mergeCell ref="M56:Z57"/>
    <mergeCell ref="L54:L55"/>
    <mergeCell ref="M54:X55"/>
    <mergeCell ref="Z54:Z55"/>
    <mergeCell ref="AB54:AB55"/>
    <mergeCell ref="AD54:AD55"/>
    <mergeCell ref="AF54:AF55"/>
    <mergeCell ref="AD52:AD53"/>
    <mergeCell ref="AF52:AF53"/>
    <mergeCell ref="AH52:AH53"/>
    <mergeCell ref="AJ52:AJ53"/>
    <mergeCell ref="A54:A55"/>
    <mergeCell ref="E54:E55"/>
    <mergeCell ref="F54:F55"/>
    <mergeCell ref="I54:I55"/>
    <mergeCell ref="J54:J55"/>
    <mergeCell ref="K54:K55"/>
    <mergeCell ref="R52:R53"/>
    <mergeCell ref="T52:T53"/>
    <mergeCell ref="V52:V53"/>
    <mergeCell ref="X52:X53"/>
    <mergeCell ref="Z52:Z53"/>
    <mergeCell ref="AB52:AB53"/>
    <mergeCell ref="AJ50:AJ51"/>
    <mergeCell ref="A52:A53"/>
    <mergeCell ref="E52:E53"/>
    <mergeCell ref="F52:F53"/>
    <mergeCell ref="I52:I53"/>
    <mergeCell ref="J52:J53"/>
    <mergeCell ref="K52:K53"/>
    <mergeCell ref="L52:L53"/>
    <mergeCell ref="N52:N53"/>
    <mergeCell ref="P52:P53"/>
    <mergeCell ref="X50:X51"/>
    <mergeCell ref="Z50:Z51"/>
    <mergeCell ref="AB50:AB51"/>
    <mergeCell ref="AD50:AD51"/>
    <mergeCell ref="AF50:AF51"/>
    <mergeCell ref="AH50:AH51"/>
    <mergeCell ref="L50:L51"/>
    <mergeCell ref="N50:N51"/>
    <mergeCell ref="P50:P51"/>
    <mergeCell ref="R50:R51"/>
    <mergeCell ref="T50:T51"/>
    <mergeCell ref="V50:V51"/>
    <mergeCell ref="AD48:AD49"/>
    <mergeCell ref="AF48:AF49"/>
    <mergeCell ref="AH48:AH49"/>
    <mergeCell ref="AJ48:AJ49"/>
    <mergeCell ref="A50:A51"/>
    <mergeCell ref="E50:E51"/>
    <mergeCell ref="F50:F51"/>
    <mergeCell ref="I50:I51"/>
    <mergeCell ref="J50:J51"/>
    <mergeCell ref="K50:K51"/>
    <mergeCell ref="R48:R49"/>
    <mergeCell ref="T48:T49"/>
    <mergeCell ref="V48:V49"/>
    <mergeCell ref="X48:X49"/>
    <mergeCell ref="Z48:Z49"/>
    <mergeCell ref="AB48:AB49"/>
    <mergeCell ref="I48:I49"/>
    <mergeCell ref="J48:J49"/>
    <mergeCell ref="K48:K49"/>
    <mergeCell ref="L48:L49"/>
    <mergeCell ref="N48:N49"/>
    <mergeCell ref="P48:P49"/>
    <mergeCell ref="A48:A49"/>
    <mergeCell ref="B48:B59"/>
    <mergeCell ref="C48:C59"/>
    <mergeCell ref="D48:D59"/>
    <mergeCell ref="E48:E49"/>
    <mergeCell ref="F48:F49"/>
    <mergeCell ref="I46:I47"/>
    <mergeCell ref="J46:J47"/>
    <mergeCell ref="K46:K47"/>
    <mergeCell ref="L46:L47"/>
    <mergeCell ref="M46:AI47"/>
    <mergeCell ref="AJ46:AJ47"/>
    <mergeCell ref="L44:L45"/>
    <mergeCell ref="R44:R45"/>
    <mergeCell ref="X44:X45"/>
    <mergeCell ref="AD44:AD45"/>
    <mergeCell ref="AE44:AH45"/>
    <mergeCell ref="AJ44:AJ45"/>
    <mergeCell ref="AD42:AD43"/>
    <mergeCell ref="AF42:AF43"/>
    <mergeCell ref="AH42:AH43"/>
    <mergeCell ref="AJ42:AJ43"/>
    <mergeCell ref="F46:F47"/>
    <mergeCell ref="A44:A45"/>
    <mergeCell ref="E44:E45"/>
    <mergeCell ref="F44:F45"/>
    <mergeCell ref="I44:I45"/>
    <mergeCell ref="J44:J45"/>
    <mergeCell ref="K44:K45"/>
    <mergeCell ref="R42:R43"/>
    <mergeCell ref="T42:T43"/>
    <mergeCell ref="V42:V43"/>
    <mergeCell ref="X42:X43"/>
    <mergeCell ref="Z42:Z43"/>
    <mergeCell ref="AB42:AB43"/>
    <mergeCell ref="AJ40:AJ41"/>
    <mergeCell ref="A42:A43"/>
    <mergeCell ref="E42:E43"/>
    <mergeCell ref="F42:F43"/>
    <mergeCell ref="I42:I43"/>
    <mergeCell ref="J42:J43"/>
    <mergeCell ref="K42:K43"/>
    <mergeCell ref="L42:L43"/>
    <mergeCell ref="N42:N43"/>
    <mergeCell ref="P42:P43"/>
    <mergeCell ref="X40:X41"/>
    <mergeCell ref="Z40:Z41"/>
    <mergeCell ref="AB40:AB41"/>
    <mergeCell ref="AD40:AD41"/>
    <mergeCell ref="AF40:AF41"/>
    <mergeCell ref="AH40:AH41"/>
    <mergeCell ref="L40:L41"/>
    <mergeCell ref="N40:N41"/>
    <mergeCell ref="P40:P41"/>
    <mergeCell ref="R40:R41"/>
    <mergeCell ref="T40:T41"/>
    <mergeCell ref="V40:V41"/>
    <mergeCell ref="AD38:AD39"/>
    <mergeCell ref="AF38:AF39"/>
    <mergeCell ref="AH38:AH39"/>
    <mergeCell ref="AJ38:AJ39"/>
    <mergeCell ref="A40:A41"/>
    <mergeCell ref="E40:E41"/>
    <mergeCell ref="F40:F41"/>
    <mergeCell ref="I40:I41"/>
    <mergeCell ref="J40:J41"/>
    <mergeCell ref="K40:K41"/>
    <mergeCell ref="R38:R39"/>
    <mergeCell ref="T38:T39"/>
    <mergeCell ref="V38:V39"/>
    <mergeCell ref="X38:X39"/>
    <mergeCell ref="Z38:Z39"/>
    <mergeCell ref="AB38:AB39"/>
    <mergeCell ref="I38:I39"/>
    <mergeCell ref="J38:J39"/>
    <mergeCell ref="K38:K39"/>
    <mergeCell ref="L38:L39"/>
    <mergeCell ref="N38:N39"/>
    <mergeCell ref="P38:P39"/>
    <mergeCell ref="A38:A39"/>
    <mergeCell ref="B38:B47"/>
    <mergeCell ref="C38:C47"/>
    <mergeCell ref="D38:D47"/>
    <mergeCell ref="E38:E39"/>
    <mergeCell ref="F38:F39"/>
    <mergeCell ref="A46:A47"/>
    <mergeCell ref="E46:E47"/>
    <mergeCell ref="S36:W37"/>
    <mergeCell ref="X36:X37"/>
    <mergeCell ref="Y36:AC37"/>
    <mergeCell ref="AD36:AD37"/>
    <mergeCell ref="AE36:AI37"/>
    <mergeCell ref="AJ36:AJ37"/>
    <mergeCell ref="AJ34:AJ35"/>
    <mergeCell ref="A36:A37"/>
    <mergeCell ref="E36:E37"/>
    <mergeCell ref="F36:F37"/>
    <mergeCell ref="I36:I37"/>
    <mergeCell ref="J36:J37"/>
    <mergeCell ref="K36:K37"/>
    <mergeCell ref="L36:L37"/>
    <mergeCell ref="M36:Q37"/>
    <mergeCell ref="R36:R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L34:L35"/>
    <mergeCell ref="M34:M35"/>
    <mergeCell ref="N34:N35"/>
    <mergeCell ref="O34:O35"/>
    <mergeCell ref="P34:P35"/>
    <mergeCell ref="Q34:Q35"/>
    <mergeCell ref="AD32:AD33"/>
    <mergeCell ref="AF32:AF33"/>
    <mergeCell ref="AH32:AH33"/>
    <mergeCell ref="AJ32:AJ33"/>
    <mergeCell ref="A34:A35"/>
    <mergeCell ref="E34:E35"/>
    <mergeCell ref="F34:F35"/>
    <mergeCell ref="I34:I35"/>
    <mergeCell ref="J34:J35"/>
    <mergeCell ref="K34:K35"/>
    <mergeCell ref="R32:R33"/>
    <mergeCell ref="T32:T33"/>
    <mergeCell ref="V32:V33"/>
    <mergeCell ref="X32:X33"/>
    <mergeCell ref="Z32:Z33"/>
    <mergeCell ref="AB32:AB33"/>
    <mergeCell ref="AJ30:AJ31"/>
    <mergeCell ref="A32:A33"/>
    <mergeCell ref="E32:E33"/>
    <mergeCell ref="F32:F33"/>
    <mergeCell ref="I32:I33"/>
    <mergeCell ref="J32:J33"/>
    <mergeCell ref="K32:K33"/>
    <mergeCell ref="L32:L33"/>
    <mergeCell ref="N32:N33"/>
    <mergeCell ref="P32:P33"/>
    <mergeCell ref="X30:X31"/>
    <mergeCell ref="Z30:Z31"/>
    <mergeCell ref="AB30:AB31"/>
    <mergeCell ref="AD30:AD31"/>
    <mergeCell ref="AF30:AF31"/>
    <mergeCell ref="AH30:AH31"/>
    <mergeCell ref="L30:L31"/>
    <mergeCell ref="N30:N31"/>
    <mergeCell ref="P30:P31"/>
    <mergeCell ref="R30:R31"/>
    <mergeCell ref="T30:T31"/>
    <mergeCell ref="V30:V31"/>
    <mergeCell ref="AJ28:AJ29"/>
    <mergeCell ref="A30:A31"/>
    <mergeCell ref="B30:B37"/>
    <mergeCell ref="C30:C37"/>
    <mergeCell ref="D30:D37"/>
    <mergeCell ref="E30:E31"/>
    <mergeCell ref="F30:F31"/>
    <mergeCell ref="I30:I31"/>
    <mergeCell ref="J30:J31"/>
    <mergeCell ref="K30:K31"/>
    <mergeCell ref="Z28:Z29"/>
    <mergeCell ref="AA28:AA29"/>
    <mergeCell ref="AB28:AB29"/>
    <mergeCell ref="AD28:AD29"/>
    <mergeCell ref="AF28:AF29"/>
    <mergeCell ref="AH28:AH29"/>
    <mergeCell ref="AH26:AH27"/>
    <mergeCell ref="AJ26:AJ27"/>
    <mergeCell ref="A28:A29"/>
    <mergeCell ref="E28:E29"/>
    <mergeCell ref="F28:F29"/>
    <mergeCell ref="I28:I29"/>
    <mergeCell ref="J28:J29"/>
    <mergeCell ref="K28:K29"/>
    <mergeCell ref="L28:L29"/>
    <mergeCell ref="Y28:Y29"/>
    <mergeCell ref="Y26:Y27"/>
    <mergeCell ref="Z26:Z27"/>
    <mergeCell ref="AA26:AA27"/>
    <mergeCell ref="AB26:AB27"/>
    <mergeCell ref="AD26:AD27"/>
    <mergeCell ref="AF26:AF27"/>
    <mergeCell ref="U25:V25"/>
    <mergeCell ref="W25:X25"/>
    <mergeCell ref="Y25:Z25"/>
    <mergeCell ref="AA25:AB25"/>
    <mergeCell ref="AC25:AD25"/>
    <mergeCell ref="AE25:AF25"/>
    <mergeCell ref="AD23:AD24"/>
    <mergeCell ref="AF23:AF24"/>
    <mergeCell ref="AH23:AH24"/>
    <mergeCell ref="AJ23:AJ24"/>
    <mergeCell ref="G24:G25"/>
    <mergeCell ref="H24:H25"/>
    <mergeCell ref="M25:N25"/>
    <mergeCell ref="O25:P25"/>
    <mergeCell ref="Q25:R25"/>
    <mergeCell ref="S25:T25"/>
    <mergeCell ref="R23:R24"/>
    <mergeCell ref="T23:T24"/>
    <mergeCell ref="V23:V24"/>
    <mergeCell ref="X23:X24"/>
    <mergeCell ref="Z23:Z24"/>
    <mergeCell ref="AB23:AB24"/>
    <mergeCell ref="I23:I25"/>
    <mergeCell ref="J23:J25"/>
    <mergeCell ref="K23:K25"/>
    <mergeCell ref="L23:L25"/>
    <mergeCell ref="N23:N24"/>
    <mergeCell ref="P23:P24"/>
    <mergeCell ref="AC21:AD22"/>
    <mergeCell ref="AF21:AF22"/>
    <mergeCell ref="AG21:AH22"/>
    <mergeCell ref="AJ21:AJ22"/>
    <mergeCell ref="A23:A25"/>
    <mergeCell ref="B23:B29"/>
    <mergeCell ref="C23:C29"/>
    <mergeCell ref="D23:D29"/>
    <mergeCell ref="E23:E25"/>
    <mergeCell ref="F23:F25"/>
    <mergeCell ref="Q21:R22"/>
    <mergeCell ref="T21:T22"/>
    <mergeCell ref="U21:V22"/>
    <mergeCell ref="X21:X22"/>
    <mergeCell ref="Y21:Z22"/>
    <mergeCell ref="AB21:AB22"/>
    <mergeCell ref="AG25:AH25"/>
    <mergeCell ref="AI25:AJ25"/>
    <mergeCell ref="A26:A27"/>
    <mergeCell ref="E26:E27"/>
    <mergeCell ref="F26:F27"/>
    <mergeCell ref="H26:H27"/>
    <mergeCell ref="I26:I27"/>
    <mergeCell ref="J26:J27"/>
    <mergeCell ref="K26:K27"/>
    <mergeCell ref="L26:L27"/>
    <mergeCell ref="AJ19:AJ20"/>
    <mergeCell ref="A21:A22"/>
    <mergeCell ref="E21:E22"/>
    <mergeCell ref="F21:F22"/>
    <mergeCell ref="I21:I22"/>
    <mergeCell ref="J21:J22"/>
    <mergeCell ref="K21:K22"/>
    <mergeCell ref="L21:L22"/>
    <mergeCell ref="M21:N22"/>
    <mergeCell ref="P21:P22"/>
    <mergeCell ref="X19:X20"/>
    <mergeCell ref="Z19:Z20"/>
    <mergeCell ref="AB19:AB20"/>
    <mergeCell ref="AD19:AD20"/>
    <mergeCell ref="AF19:AF20"/>
    <mergeCell ref="AH19:AH20"/>
    <mergeCell ref="L19:L20"/>
    <mergeCell ref="N19:N20"/>
    <mergeCell ref="P19:P20"/>
    <mergeCell ref="R19:R20"/>
    <mergeCell ref="T19:T20"/>
    <mergeCell ref="V19:V20"/>
    <mergeCell ref="A19:A20"/>
    <mergeCell ref="B19:B22"/>
    <mergeCell ref="C19:C22"/>
    <mergeCell ref="D19:D22"/>
    <mergeCell ref="E19:E20"/>
    <mergeCell ref="F19:F20"/>
    <mergeCell ref="I19:I20"/>
    <mergeCell ref="J19:J20"/>
    <mergeCell ref="K19:K20"/>
    <mergeCell ref="X17:X18"/>
    <mergeCell ref="Z17:Z18"/>
    <mergeCell ref="AB17:AB18"/>
    <mergeCell ref="AD17:AD18"/>
    <mergeCell ref="AF17:AF18"/>
    <mergeCell ref="AH17:AH18"/>
    <mergeCell ref="L17:L18"/>
    <mergeCell ref="N17:N18"/>
    <mergeCell ref="P17:P18"/>
    <mergeCell ref="R17:R18"/>
    <mergeCell ref="T17:T18"/>
    <mergeCell ref="V17:V18"/>
    <mergeCell ref="AD15:AD16"/>
    <mergeCell ref="AF15:AF16"/>
    <mergeCell ref="AH15:AH16"/>
    <mergeCell ref="AJ15:AJ16"/>
    <mergeCell ref="A17:A18"/>
    <mergeCell ref="E17:E18"/>
    <mergeCell ref="F17:F18"/>
    <mergeCell ref="I17:I18"/>
    <mergeCell ref="J17:J18"/>
    <mergeCell ref="K17:K18"/>
    <mergeCell ref="R15:R16"/>
    <mergeCell ref="T15:T16"/>
    <mergeCell ref="V15:V16"/>
    <mergeCell ref="X15:X16"/>
    <mergeCell ref="Z15:Z16"/>
    <mergeCell ref="AB15:AB16"/>
    <mergeCell ref="I15:I16"/>
    <mergeCell ref="J15:J16"/>
    <mergeCell ref="K15:K16"/>
    <mergeCell ref="L15:L16"/>
    <mergeCell ref="N15:N16"/>
    <mergeCell ref="P15:P16"/>
    <mergeCell ref="A15:A16"/>
    <mergeCell ref="B15:B18"/>
    <mergeCell ref="C15:C18"/>
    <mergeCell ref="D15:D18"/>
    <mergeCell ref="E15:E16"/>
    <mergeCell ref="F15:F16"/>
    <mergeCell ref="AJ17:AJ18"/>
    <mergeCell ref="Y14:Z14"/>
    <mergeCell ref="AA14:AB14"/>
    <mergeCell ref="AC14:AD14"/>
    <mergeCell ref="AE14:AF14"/>
    <mergeCell ref="AG14:AH14"/>
    <mergeCell ref="AI14:AJ14"/>
    <mergeCell ref="AH12:AH13"/>
    <mergeCell ref="AJ12:AJ13"/>
    <mergeCell ref="G13:G14"/>
    <mergeCell ref="H13:H14"/>
    <mergeCell ref="M14:N14"/>
    <mergeCell ref="O14:P14"/>
    <mergeCell ref="Q14:R14"/>
    <mergeCell ref="S14:T14"/>
    <mergeCell ref="U14:V14"/>
    <mergeCell ref="W14:X14"/>
    <mergeCell ref="V12:V13"/>
    <mergeCell ref="X12:X13"/>
    <mergeCell ref="Z12:Z13"/>
    <mergeCell ref="AB12:AB13"/>
    <mergeCell ref="AD12:AD13"/>
    <mergeCell ref="AF12:AF13"/>
    <mergeCell ref="K12:K14"/>
    <mergeCell ref="L12:L14"/>
    <mergeCell ref="N12:N13"/>
    <mergeCell ref="P12:P13"/>
    <mergeCell ref="R12:R13"/>
    <mergeCell ref="T12:T13"/>
    <mergeCell ref="AB10:AB11"/>
    <mergeCell ref="AD10:AD11"/>
    <mergeCell ref="AF10:AF11"/>
    <mergeCell ref="AH10:AH11"/>
    <mergeCell ref="AJ10:AJ11"/>
    <mergeCell ref="A12:A14"/>
    <mergeCell ref="E12:E14"/>
    <mergeCell ref="F12:F14"/>
    <mergeCell ref="I12:I14"/>
    <mergeCell ref="J12:J14"/>
    <mergeCell ref="L10:L11"/>
    <mergeCell ref="M10:R11"/>
    <mergeCell ref="T10:T11"/>
    <mergeCell ref="V10:V11"/>
    <mergeCell ref="X10:X11"/>
    <mergeCell ref="Z10:Z11"/>
    <mergeCell ref="AJ8:AJ9"/>
    <mergeCell ref="A10:A11"/>
    <mergeCell ref="B10:B14"/>
    <mergeCell ref="C10:C14"/>
    <mergeCell ref="D10:D14"/>
    <mergeCell ref="E10:E11"/>
    <mergeCell ref="F10:F11"/>
    <mergeCell ref="I10:I11"/>
    <mergeCell ref="J10:J11"/>
    <mergeCell ref="K10:K11"/>
    <mergeCell ref="AD8:AD9"/>
    <mergeCell ref="AE8:AE9"/>
    <mergeCell ref="AF8:AF9"/>
    <mergeCell ref="AG8:AG9"/>
    <mergeCell ref="AH8:AH9"/>
    <mergeCell ref="AI8:AI9"/>
    <mergeCell ref="AI6:AI7"/>
    <mergeCell ref="AJ6:AJ7"/>
    <mergeCell ref="A8:A9"/>
    <mergeCell ref="E8:E9"/>
    <mergeCell ref="F8:F9"/>
    <mergeCell ref="G8:G9"/>
    <mergeCell ref="H8:H9"/>
    <mergeCell ref="I8:I9"/>
    <mergeCell ref="J8:J9"/>
    <mergeCell ref="K8:K9"/>
    <mergeCell ref="AC6:AC7"/>
    <mergeCell ref="AD6:AD7"/>
    <mergeCell ref="AE6:AE7"/>
    <mergeCell ref="AF6:AF7"/>
    <mergeCell ref="AG6:AG7"/>
    <mergeCell ref="AH6:AH7"/>
    <mergeCell ref="W6:W7"/>
    <mergeCell ref="X6:X7"/>
    <mergeCell ref="Y6:Y7"/>
    <mergeCell ref="Z6:Z7"/>
    <mergeCell ref="C6:C9"/>
    <mergeCell ref="D6:D9"/>
    <mergeCell ref="E6:E7"/>
    <mergeCell ref="F6:F7"/>
    <mergeCell ref="I6:I7"/>
    <mergeCell ref="J6:J7"/>
    <mergeCell ref="U4:V4"/>
    <mergeCell ref="W4:X4"/>
    <mergeCell ref="Y4:Z4"/>
    <mergeCell ref="AA4:AB4"/>
    <mergeCell ref="AC4:AD4"/>
    <mergeCell ref="AE4:AF4"/>
    <mergeCell ref="K4:K5"/>
    <mergeCell ref="L4:L5"/>
    <mergeCell ref="X8:X9"/>
    <mergeCell ref="Y8:Y9"/>
    <mergeCell ref="Z8:Z9"/>
    <mergeCell ref="AA8:AA9"/>
    <mergeCell ref="AB8:AB9"/>
    <mergeCell ref="AC8:AC9"/>
    <mergeCell ref="L8:L9"/>
    <mergeCell ref="M8:S9"/>
    <mergeCell ref="T8:T9"/>
    <mergeCell ref="U8:U9"/>
    <mergeCell ref="V8:V9"/>
    <mergeCell ref="W8:W9"/>
    <mergeCell ref="M4:N4"/>
    <mergeCell ref="O4:P4"/>
    <mergeCell ref="Q4:R4"/>
    <mergeCell ref="S4:T4"/>
    <mergeCell ref="A2:AJ3"/>
    <mergeCell ref="A4:A5"/>
    <mergeCell ref="B4:B5"/>
    <mergeCell ref="C4:C5"/>
    <mergeCell ref="D4:D5"/>
    <mergeCell ref="E4:E5"/>
    <mergeCell ref="F4:F5"/>
    <mergeCell ref="G4:H5"/>
    <mergeCell ref="I4:I5"/>
    <mergeCell ref="J4:J5"/>
    <mergeCell ref="AA6:AA7"/>
    <mergeCell ref="AB6:AB7"/>
    <mergeCell ref="Q6:Q7"/>
    <mergeCell ref="R6:R7"/>
    <mergeCell ref="S6:S7"/>
    <mergeCell ref="T6:T7"/>
    <mergeCell ref="U6:U7"/>
    <mergeCell ref="V6:V7"/>
    <mergeCell ref="K6:K7"/>
    <mergeCell ref="L6:L7"/>
    <mergeCell ref="M6:M7"/>
    <mergeCell ref="N6:N7"/>
    <mergeCell ref="O6:O7"/>
    <mergeCell ref="P6:P7"/>
    <mergeCell ref="AG4:AH4"/>
    <mergeCell ref="AI4:AJ4"/>
    <mergeCell ref="A6:A7"/>
    <mergeCell ref="B6:B9"/>
  </mergeCells>
  <dataValidations count="3">
    <dataValidation type="list" allowBlank="1" showInputMessage="1" showErrorMessage="1" sqref="I21:I22 I46:I47" xr:uid="{00000000-0002-0000-0000-000000000000}">
      <formula1>$G$216:$G$221</formula1>
    </dataValidation>
    <dataValidation type="list" allowBlank="1" showInputMessage="1" showErrorMessage="1" sqref="F6:F12 F30:F66 F26:F28 F68:F92 F94:F107 F15:F23" xr:uid="{00000000-0002-0000-0000-000001000000}">
      <formula1>$F$216:$F$218</formula1>
    </dataValidation>
    <dataValidation type="list" allowBlank="1" showInputMessage="1" showErrorMessage="1" sqref="I32 I6 I10 I12 I15 I17 I19 I23 I38 I40 I42 I48 I50 I34 I30 I78 I84 I36 I68 I72 I60 I74 I76 I88 I86 I8 I90 I82 I80 I94 I52 I62 I70 I54 I64 I44 I56 I58 I96 I98 I100 I26 I102 I104 I106" xr:uid="{00000000-0002-0000-0000-000002000000}">
      <formula1>$G$216:$G$219</formula1>
    </dataValidation>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Jahir Orlando Morales Rodriguez</dc:creator>
  <cp:lastModifiedBy>Jahir Orlando Morales Rodriguez</cp:lastModifiedBy>
  <dcterms:created xsi:type="dcterms:W3CDTF">2019-01-31T17:20:00Z</dcterms:created>
  <dcterms:modified xsi:type="dcterms:W3CDTF">2019-04-04T17:19:35Z</dcterms:modified>
</cp:coreProperties>
</file>