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730"/>
  <workbookPr codeName="ThisWorkbook"/>
  <mc:AlternateContent xmlns:mc="http://schemas.openxmlformats.org/markup-compatibility/2006">
    <mc:Choice Requires="x15">
      <x15ac:absPath xmlns:x15ac="http://schemas.microsoft.com/office/spreadsheetml/2010/11/ac" url="D:\USUARIOS\Andrés\Desktop\MIGRACIÓN\INFORMES DE EMPALME\2015\"/>
    </mc:Choice>
  </mc:AlternateContent>
  <xr:revisionPtr revIDLastSave="0" documentId="8_{402AAA01-85F2-4E5F-97E2-22F148914C34}" xr6:coauthVersionLast="45" xr6:coauthVersionMax="45" xr10:uidLastSave="{00000000-0000-0000-0000-000000000000}"/>
  <bookViews>
    <workbookView xWindow="-108" yWindow="-108" windowWidth="23256" windowHeight="12720" activeTab="1"/>
  </bookViews>
  <sheets>
    <sheet name="Instructivo-contacto" sheetId="3" r:id="rId1"/>
    <sheet name="Preguntas Estratégicas" sheetId="4" r:id="rId2"/>
    <sheet name="Recolección Información" sheetId="1" r:id="rId3"/>
  </sheets>
  <definedNames>
    <definedName name="_xlnm._FilterDatabase" localSheetId="2" hidden="1">'Recolección Información'!$A$8:$AC$376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73" i="1" l="1"/>
  <c r="P53"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9" i="1"/>
  <c r="H40" i="1"/>
  <c r="H41" i="1"/>
  <c r="H42" i="1"/>
  <c r="H43" i="1"/>
  <c r="H45" i="1"/>
  <c r="H46" i="1"/>
  <c r="H47" i="1"/>
  <c r="H49" i="1"/>
  <c r="H50" i="1"/>
  <c r="H52"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30" i="1"/>
  <c r="H131" i="1"/>
  <c r="H132" i="1"/>
  <c r="H133" i="1"/>
  <c r="H134" i="1"/>
  <c r="H136" i="1"/>
  <c r="H137" i="1"/>
  <c r="H138" i="1"/>
  <c r="H139" i="1"/>
  <c r="H140" i="1"/>
  <c r="H141" i="1"/>
  <c r="H145" i="1"/>
  <c r="H146" i="1"/>
  <c r="H147" i="1"/>
  <c r="H148" i="1"/>
  <c r="H149" i="1"/>
  <c r="H150" i="1"/>
  <c r="H151" i="1"/>
  <c r="H152" i="1"/>
  <c r="H153" i="1"/>
  <c r="H154" i="1"/>
  <c r="H155" i="1"/>
  <c r="H156" i="1"/>
  <c r="H157" i="1"/>
  <c r="H158" i="1"/>
  <c r="H159" i="1"/>
  <c r="H160" i="1"/>
  <c r="H161" i="1"/>
  <c r="H163" i="1"/>
  <c r="H164" i="1"/>
  <c r="H165" i="1"/>
  <c r="H166" i="1"/>
  <c r="H167" i="1"/>
  <c r="H168" i="1"/>
  <c r="H169" i="1"/>
  <c r="H170"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5" i="1"/>
  <c r="H346" i="1"/>
  <c r="H347" i="1"/>
  <c r="H348" i="1"/>
  <c r="H349" i="1"/>
  <c r="H350" i="1"/>
  <c r="H351" i="1"/>
  <c r="H352" i="1"/>
  <c r="H354" i="1"/>
  <c r="H355" i="1"/>
  <c r="H356" i="1"/>
  <c r="H357" i="1"/>
  <c r="H358" i="1"/>
  <c r="H359" i="1"/>
  <c r="H360" i="1"/>
  <c r="H361" i="1"/>
  <c r="H362" i="1"/>
  <c r="H363" i="1"/>
  <c r="H364" i="1"/>
  <c r="H365" i="1"/>
  <c r="H366" i="1"/>
  <c r="H367" i="1"/>
  <c r="H368" i="1"/>
  <c r="H369" i="1"/>
  <c r="H370" i="1"/>
  <c r="H371" i="1"/>
  <c r="H372" i="1"/>
  <c r="H374" i="1"/>
  <c r="H375" i="1"/>
  <c r="H376" i="1"/>
  <c r="H353" i="1"/>
  <c r="O53" i="1"/>
  <c r="H53" i="1"/>
  <c r="O48" i="1"/>
  <c r="H48" i="1"/>
  <c r="O44" i="1"/>
  <c r="H44" i="1"/>
  <c r="O38" i="1"/>
  <c r="H38" i="1"/>
  <c r="H9" i="1"/>
  <c r="O206" i="1"/>
  <c r="H206" i="1" s="1"/>
  <c r="O205" i="1"/>
  <c r="H205" i="1"/>
  <c r="O171" i="1"/>
  <c r="H171" i="1" s="1"/>
  <c r="O162" i="1"/>
  <c r="H162" i="1"/>
  <c r="O144" i="1"/>
  <c r="H144" i="1" s="1"/>
  <c r="O143" i="1"/>
  <c r="H143" i="1"/>
  <c r="O142" i="1"/>
  <c r="H142" i="1" s="1"/>
  <c r="O135" i="1"/>
  <c r="H135" i="1"/>
  <c r="O129" i="1"/>
  <c r="H129" i="1" s="1"/>
</calcChain>
</file>

<file path=xl/comments1.xml><?xml version="1.0" encoding="utf-8"?>
<comments xmlns="http://schemas.openxmlformats.org/spreadsheetml/2006/main">
  <authors>
    <author>Yamile Tovar Martinez</author>
  </authors>
  <commentList>
    <comment ref="D326" authorId="0" shapeId="0">
      <text>
        <r>
          <rPr>
            <b/>
            <sz val="9"/>
            <color indexed="81"/>
            <rFont val="Tahoma"/>
            <family val="2"/>
          </rPr>
          <t>Yamile Tovar Martinez:</t>
        </r>
        <r>
          <rPr>
            <sz val="9"/>
            <color indexed="81"/>
            <rFont val="Tahoma"/>
            <family val="2"/>
          </rPr>
          <t xml:space="preserve">
Elaboración de otro si  No. En  el cual se incluye los gastos de desplazamiento y/o viaticos en que pueda incurrir la contratista, por el desplazamiento a otras ciudades del pais</t>
        </r>
      </text>
    </comment>
  </commentList>
</comments>
</file>

<file path=xl/sharedStrings.xml><?xml version="1.0" encoding="utf-8"?>
<sst xmlns="http://schemas.openxmlformats.org/spreadsheetml/2006/main" count="4594" uniqueCount="1150">
  <si>
    <t>Vigencia Fiscal</t>
  </si>
  <si>
    <t>Objeto del contrato</t>
  </si>
  <si>
    <t>Modalidad de selección</t>
  </si>
  <si>
    <t>Presupuesto estimado del Proceso de Contratación</t>
  </si>
  <si>
    <t>Valor final del Contrato</t>
  </si>
  <si>
    <t>Fecha de inicio de ejecución</t>
  </si>
  <si>
    <t>Fecha de terminación del contrato</t>
  </si>
  <si>
    <t>Nombre del contratista.</t>
  </si>
  <si>
    <t>Adiciones</t>
  </si>
  <si>
    <t>Prórrogas</t>
  </si>
  <si>
    <t>Garantias</t>
  </si>
  <si>
    <t>Fecha de liquidación</t>
  </si>
  <si>
    <t>Observaciones a la liquidación</t>
  </si>
  <si>
    <t>Estado</t>
  </si>
  <si>
    <t>Vigencias futuras</t>
  </si>
  <si>
    <t>Plazo</t>
  </si>
  <si>
    <t>N° Proceso SECOP</t>
  </si>
  <si>
    <t>Interventor</t>
  </si>
  <si>
    <t>Supervisor</t>
  </si>
  <si>
    <t>Estado de las garantías</t>
  </si>
  <si>
    <t>Liquidación</t>
  </si>
  <si>
    <t>Incumplimientos, Sanciones y multas.</t>
  </si>
  <si>
    <t>Actividades pendientes</t>
  </si>
  <si>
    <t>Monto de las vigencias futuras</t>
  </si>
  <si>
    <t xml:space="preserve">PREGUNTAS </t>
  </si>
  <si>
    <t>RESPUESTAS</t>
  </si>
  <si>
    <t>3. ¿ Qué considera usted que debería continuar?</t>
  </si>
  <si>
    <t xml:space="preserve">Responda cada una de las siguientes preguntas: </t>
  </si>
  <si>
    <t>1. ¿Qué aspectos considera que debe tener en cuenta el mandatario electo en el corto plazo (100 primeros días), respecto a la gestión contractual de la Entidad?</t>
  </si>
  <si>
    <t>PREGUNTAS ESTRATÉGICAS GESTIÓN CONTRACTUAL</t>
  </si>
  <si>
    <t>2. ¿Cuáles considera que fueron los aspectos positivos y negativos en los procesos de gestión contractual de la Entidad?</t>
  </si>
  <si>
    <t>4. ¿ Cuáles son las lecciones aprendidas de los procesos de gestión contractual de la Entidad?</t>
  </si>
  <si>
    <t>5.  ¿ Cuáles son las dificultades de los procesos de gestión contractual de la Entidad?</t>
  </si>
  <si>
    <t xml:space="preserve"> </t>
  </si>
  <si>
    <t>INSTRUCTIVO GESTIÓN CONTRACTUAL DE LA ENTIDAD</t>
  </si>
  <si>
    <t>30-01-0-2012</t>
  </si>
  <si>
    <t>30-02-0-2012</t>
  </si>
  <si>
    <t>30-03-0-2012</t>
  </si>
  <si>
    <t>250-04-0-2012</t>
  </si>
  <si>
    <t>250-05-0-2012</t>
  </si>
  <si>
    <t>200-06-0-2012</t>
  </si>
  <si>
    <t xml:space="preserve">250-07-0-2012 </t>
  </si>
  <si>
    <t xml:space="preserve">10-08-0-2012 </t>
  </si>
  <si>
    <t xml:space="preserve">20-09-0-2012 </t>
  </si>
  <si>
    <t>30-10-0-2012</t>
  </si>
  <si>
    <t>30-11-0-2012</t>
  </si>
  <si>
    <t>30-12-0-2012</t>
  </si>
  <si>
    <t>30-13-0-2012</t>
  </si>
  <si>
    <t>260-14-2012</t>
  </si>
  <si>
    <t>10-16-0-2012</t>
  </si>
  <si>
    <t>17-2012</t>
  </si>
  <si>
    <t>18-2012</t>
  </si>
  <si>
    <t>24-2012</t>
  </si>
  <si>
    <t>33-2012</t>
  </si>
  <si>
    <t>34-2012</t>
  </si>
  <si>
    <t>37-2012</t>
  </si>
  <si>
    <t>38-2012</t>
  </si>
  <si>
    <t>39-2012</t>
  </si>
  <si>
    <t>42-2012</t>
  </si>
  <si>
    <t>43-2012</t>
  </si>
  <si>
    <t>44-2012</t>
  </si>
  <si>
    <t>47-2012</t>
  </si>
  <si>
    <t>49-2012</t>
  </si>
  <si>
    <t>50-2012</t>
  </si>
  <si>
    <t>51-2012</t>
  </si>
  <si>
    <t>52-2012</t>
  </si>
  <si>
    <t>53-2012</t>
  </si>
  <si>
    <t>56-2012</t>
  </si>
  <si>
    <t>57-2012</t>
  </si>
  <si>
    <t>58-2012</t>
  </si>
  <si>
    <t>59-2012</t>
  </si>
  <si>
    <t>61-2012</t>
  </si>
  <si>
    <t>62-2012</t>
  </si>
  <si>
    <t>66-2012</t>
  </si>
  <si>
    <t>69-2012</t>
  </si>
  <si>
    <t>71-12</t>
  </si>
  <si>
    <t>75-2012</t>
  </si>
  <si>
    <t>76-2012</t>
  </si>
  <si>
    <t>77-2012</t>
  </si>
  <si>
    <t>78-2012</t>
  </si>
  <si>
    <t>80-2012</t>
  </si>
  <si>
    <t>81-2012</t>
  </si>
  <si>
    <t>82-2012</t>
  </si>
  <si>
    <t>83-2012</t>
  </si>
  <si>
    <t>84-2012</t>
  </si>
  <si>
    <t>85-2012</t>
  </si>
  <si>
    <t>88-2012</t>
  </si>
  <si>
    <t>19-2012</t>
  </si>
  <si>
    <t>Contrato Marco Interadministrativo 
20-2012</t>
  </si>
  <si>
    <t>21-2012</t>
  </si>
  <si>
    <t>22-2012</t>
  </si>
  <si>
    <t>23-2012</t>
  </si>
  <si>
    <t>25-2012</t>
  </si>
  <si>
    <t>26-2012</t>
  </si>
  <si>
    <t>27-2012</t>
  </si>
  <si>
    <t>28-2012</t>
  </si>
  <si>
    <t>29-2012</t>
  </si>
  <si>
    <t>30-2012</t>
  </si>
  <si>
    <t>31-2012</t>
  </si>
  <si>
    <t>32-2012</t>
  </si>
  <si>
    <t>35-2012</t>
  </si>
  <si>
    <t>36-2012</t>
  </si>
  <si>
    <t>40-2012</t>
  </si>
  <si>
    <t>45-2012</t>
  </si>
  <si>
    <t>46-2012</t>
  </si>
  <si>
    <t>48-2012</t>
  </si>
  <si>
    <t>54-2012</t>
  </si>
  <si>
    <t>55-2012</t>
  </si>
  <si>
    <t>60-2012</t>
  </si>
  <si>
    <t>63-2012</t>
  </si>
  <si>
    <t>64-2012</t>
  </si>
  <si>
    <t>67-2012</t>
  </si>
  <si>
    <t>68-2012</t>
  </si>
  <si>
    <t>70-2012</t>
  </si>
  <si>
    <t>72-2012</t>
  </si>
  <si>
    <t>73-2012</t>
  </si>
  <si>
    <t>74-2012</t>
  </si>
  <si>
    <t>79-2012</t>
  </si>
  <si>
    <t>86-2012</t>
  </si>
  <si>
    <t>87-2012</t>
  </si>
  <si>
    <t>89-2012</t>
  </si>
  <si>
    <t>90-2012</t>
  </si>
  <si>
    <t>91-2012</t>
  </si>
  <si>
    <t>92-2012</t>
  </si>
  <si>
    <t>93-2012</t>
  </si>
  <si>
    <t>94-2012</t>
  </si>
  <si>
    <t>95-2012</t>
  </si>
  <si>
    <t>96-2012</t>
  </si>
  <si>
    <t>97-2012</t>
  </si>
  <si>
    <t>98-2012</t>
  </si>
  <si>
    <t>Prestar los servicios profesionales para representar judicial y extrajudicialmente al Fondo de Prestaciones Económicas, Cesantías y Pensiones FONCEP, al Fondo de Pensiones Públicas de Bogotá, a Bogotá D.C. - Secretaria de Hacienda así como al FAVIDI (hoy FONCEP)  según corresponda, en los procesos relacionados con el reconocimiento, cobro y pago de obligaciones pensiónales a cargo del fondo de pensiones Públicas de Bogotá, D.C.</t>
  </si>
  <si>
    <t>Prestar los servicios profesionales para ejercer la representación judicial y extrajudicial del FONDO DE PRESTACIONES ECONÓMICAS CESANTÍAS Y PENSIONES-FONCEP, en los procesos de toda naturaleza, distintos a los pensionales, que vienen adelantándose por y/o en contra del FAVIDI hoy (FONCEP), así como los que en el futuro sea parte esta Entidad o deba intervenir. Prestar la asesoría legal requerida por la Dirección General y por la Oficina Asesora Jurídica en temas relacionados especialmente con derecho civil, administrativo y penal. Adelantar las acciones de repetición ordenadas por el Comité de Conciliación del FONCEP, así como el análisis y trámite de las acciones de lesividad a que haya lugar, en los casos asignados por el supervisor del contrato.</t>
  </si>
  <si>
    <t>Prestar los servicios de apoyo para el desarrollo de la actividad de transporte documental motorizado, incluyendo para el efecto un equipo de comunicación móvil.</t>
  </si>
  <si>
    <t>Prestar los servicios de apoyo para el desarrollo de la actividad de transporte documental motorizado, incluyendo para el efecto un equipo de comunicación móvil</t>
  </si>
  <si>
    <t>Prestar los servicios profesionales a la Subdirección Financiera y Administrativa en el desarrollo de la gestión que enmarca la competencia de dicha área.</t>
  </si>
  <si>
    <t>Prestar los servicios de apoyo a la gestión en el desarrollo al programa de Gestión Documental del Fondo de Prestaciones Económicas Cesantías y Pensiones FONCEP, en el control y planeación de las actividades relacionadas con el levantamiento de información relacionada con la organización de los expedientes de prestaciones económicas, intervención del Fondo Documental Acumulado (FDA)</t>
  </si>
  <si>
    <t xml:space="preserve">Prestar los servicios en la asesoría profesional idónea a la Dirección General en los temas económicos y financieros,  así como en todas las etapas de los procesos precontractuales y contractuales que adelanta la entidad. </t>
  </si>
  <si>
    <t xml:space="preserve">Prestar sus servicios profesionales en la Oficina Asesora de Planeación del Fondo de Prestaciones Económicas, Cesantías y Pensiones -FONCEP, en las gestiones y actividades que requiera la Oficina Asesora de Planeación, en particular la implementación y sostenibilidad de los subsistemas del Sistema Integrado de Gestión. </t>
  </si>
  <si>
    <t>Prestar los servicios profesionales para representar judicial y extrajudicialmente al Fondo de Prestaciones Económicas, Cesantías y Pensiones FONCEP, al Fondo de Pensiones Públicas de Bogotá, a Bogotá, D.C. - Secretaría de Hacienda, así como al FAVIDI (hoy FONCEP), según corresponda, en los procesos relacionados con el reconocimiento, cobro y pago de obligaciones pensionales a cargo del Fondo de Pensiones Públicas de Bogotá D.C.</t>
  </si>
  <si>
    <t xml:space="preserve">Prestar los servicios profesionales para representar judicial y extrajudicialmente al Fondo de Prestaciones Económicas, Cesantías y Pensiones FONCEP, al Fondo de Pensiones Públicas de Bogotá, a Bogotá, D.C. - Secretaría de Hacienda, así como al FAVIDI (hoy FONCEP), según corresponda, en los procesos relacionados con el reconocimiento, cobro y pago de obligaciones pensionales a cargo del Fondo de Pensiones Públicas de Bogotá D.C. </t>
  </si>
  <si>
    <t>Prestar los servicios profesionales de apoyo a la gestión de la Oficina Asesora Jurídica, en virtud de lo cual, debe asumir la representación judicial y extrajudicial en las conciliaciones adelantadas ante la Procuraduría General de la Nación y desarrollar las gestiones administrativas requeridas por la Oficina Asesora Jurídica y/o la Dirección General, entre ellas la de revisar y requerir la documentación exigida para disponer el cumplimiento de los fallos decididos en contra de la entidad.</t>
  </si>
  <si>
    <t xml:space="preserve">Prestar los Servicios Profesionales en el Talento Humano del  Fondo de Prestaciones Económicas, Cesantías y Pensiones - FONCEP, con el fin de brindar asistencia psicológica de caráter preventiva  y en situaciones de crisis, asistencia psicosocial y laboral, asesoramiento sicológico y terapéutico al servidor y su familia, talleres de clima organizacional, estilos de vida saludable, desarrollo de un modelo de mediación y resolución de conflictos; así como apoyo en los procesos de salud biopsicosocial. </t>
  </si>
  <si>
    <t>Prestar los servicios profesionales al FONCEP, para apoyar a la dirección General en la planificación y ejecución de procesos contractuales que se tienen previstos realizar durante la vigencia fiscal 2012, especialmente los relacionados con la auditoria al reconocimiento de pensiones, y la definición de la planta de personal de la entidad de acuerdo con el análisis de cargas laborales, entre otros.  Igualmente, prestará asesoría en asuntos jurídicos que requiera la entidad, emitiendo conceptos verbales y/o escritos.</t>
  </si>
  <si>
    <t>Prestar servicios profesionales al FONCEP, para apoyar en la verificación, análisis y desarrollo de las adecuaciones, modificaciones y cambios que se efectúen en las oficinas de las sedes de la Entidad, de las cuales el FONCEP es propietario, tenedor o simple poseedor de conformidad con los presentes estudios previos y la propuesta.</t>
  </si>
  <si>
    <t>“Prestar los servicios profesionales para representar judicial y extrajudicialmente al Fondo de Prestaciones Económicas, Cesantías y Pensiones FONCEP, al Fondo de Pensiones Públicas de Bogotá, a Bogotá, D.C. - Secretaría de Hacienda, así como al FAVIDI (hoy FONCEP), según corresponda, en los procesos relacionados con el reconocimiento, cobro y pago de obligaciones pensiónales a cargo del Fondo de Pensiones Públicas de Bogotá D.C.”</t>
  </si>
  <si>
    <t>Prestar los servicios profesionales para representar judicial y extrajudicialmente al Fondo de Prestaciones Económicas, Cesantías y Pensiones FONCEP, al Fondo de Pensiones Públicas de Bogotá, a Bogotá, D.C. - Secretaría de Hacienda, así como al FAVIDI (hoy FONCEP), según corresponda, en los procesos relacionados con el reconocimiento, cobro y pago de obligaciones pensiónales a cargo del Fondo de Pensiones Públicas de Bogotá D.C.”</t>
  </si>
  <si>
    <t>“Prestar los servicios profesionales para representar judicial y extrajudicialmente al Fondo de Prestaciones Económicas, Cesantías y Pensiones-FONCEP, al Fondo de Pensiones Públicas de Bogotá, a Bogotá, Distrito. Capital-.  Secretaría de Hacienda, así como al FAVIDI (hoy FONCEP), según corresponda, en los procesos relacionados con el reconocimiento, cobro y pago de obligaciones pensiónales a cargo del Fondo de Pensiones Públicas de Bogotá, D.C.”</t>
  </si>
  <si>
    <t>“Prestar los servicios profesionales para representar judicial y extrajudicialmente al Fondo de Prestaciones Económicas, Cesantías y Pensiones-FONCEP, al Fondo de Pensiones Públicas de Bogotá, a Bogotá, Distrito.Capital-.  Secretaría de Hacienda, así como al FAVIDI (hoy FONCEP), según corresponda, en los procesos relacionados con el reconocimiento, cobro y pago de obligaciones pensiónales a cargo del Fondo de Pensiones Públicas de Bogotá, D.C.”</t>
  </si>
  <si>
    <t>Prestar los servicios profesionales como apoderado prejudicial y judicial, para representar al Fondo de Prestaciones Económicas, Cesantías y Pensiones FONCEP, dentro de las cuatro (4) acciones de nulidad y restablecimiento del derecho de carácter laboral, instauradas contra la Entidad</t>
  </si>
  <si>
    <t>“Prestar los servicios profesionales como apoderado prejudicial y judicial, para representar al Fondo de Prestaciones Económicas, Cesantías y Pensiones FONCEP dentro dos Acciones de Nulidad y Restablecimiento del Derecho que se inicien por la desvinculación del personal que había sido vinculado bajo la modalidad de supernumerarios, independientemente del número de accionantes que instauren la acción siempre que sea dentro un mismo proceso de acción de nulidad y restablecimiento del derecho, hasta la terminación de las mismas mediante la decisión ejecutoriada”</t>
  </si>
  <si>
    <t>Contratar la asesoría especializada para adelantar el estudio técnico para la reorganización y modernización institucional del FONCEP, de conformidad con los establecido en los estudios previos y anexo de Especificaciones Técnicas, que forman parte integral del presente contrato</t>
  </si>
  <si>
    <t>Prestar servicios profesionales para realizar el estudio jurídico de expedientes de reconocimiento de pensión, con el fin, de establecer y certificar la existencia o no de dobles pensiones reconocidas por el FONCEP y otras entidades de previsión social, establecer el  mayor valor pagado  por la entidad y adicionalmente determinar la compatibilidad o incompatibilidad de dichas pensiones.</t>
  </si>
  <si>
    <t>Prestar servicios para realizar el estudio de expedientes de reconocimiento de pensión, con el fin, de establecer los tiempos con que se reconocieron las prestaciones en el FONCEP y cada una de las entidades de previsión social donde se presente otra prestación y establecer el valor pagado por la entidad en indebida forma, según sea el caso</t>
  </si>
  <si>
    <t>Prestar servicios profesionales para realizar el estudio jurídico de expedientes de reconocimiento de pensión, con el fin, de establecer y certificar la existencia o no de dobles pensiones reconocidas por el FONCEP y otras entidades de previsión social, establecer el  mayor valor pagado  por la entidad y adicionalmente determinar la compatibilidad o incompatibilidad de dichas pensiones.”</t>
  </si>
  <si>
    <t>Prestar servicios para atender el represamiento sustanciación, revisión y análisis de actos administrativos de estudio Pensional, en especial a lo referente a fallos judiciales.</t>
  </si>
  <si>
    <t>Prestar servicios para atender el represamiento en el manejo de documentos y expedientes de la Gerencia de Pensiones, provenientes de los entes de control, Juzgados y asegurados, así mismo dar respuesta de trámite a las solicitudes a su cargo.</t>
  </si>
  <si>
    <t>Prestar servicios para revisar los expedientes pensiónales del FONCEP que se encuentran en archivo con prestaciones reconocidas y determinar cuáles de los reconocimientos se hicieron con ley 33 de 1985.</t>
  </si>
  <si>
    <t>“Prestar los servicios profesionales a la Oficina de Informática y Sistemas del Fondo de Prestaciones Económicas Cesantías y Pensiones –FONCEP, de apoyo funcional en la implementación, capacitación, mantenimiento y soporte del sistema de gestión documental OrfeoGPL, así como la funcionalidad para el SIGA (subsisistema de información y gestión documental de archivo), el cual se enmarca dentro del Proyecto Oficina Sin Papel de la entidad.”</t>
  </si>
  <si>
    <t>Prestar los servicios profesionales a la Oficina de Informática y Sistemas del Fondo de Prestaciones Económicas Cesantías y Pensiones –FONCEP, para el Análisis, Diseño, Desarrollo de software y Pruebas de calidad de nuevas funcionalidades, Parametrización y mejoras a las funcionalidades existentes para los módulos SAE/SAI del software SI-CAPITAL, en cumplimiento de los compromisos adquiridos en los planes de mejora con la Oficina de Control Interno, la Contraloría General de la República y los requerimientos de los usuarios del la entidad.</t>
  </si>
  <si>
    <t>Prestar los servicios profesionales, para asesorar al FONCEP en la realización y sustanciación de los estudios técnicos de evaluación técnica y jurídica del régimen prestacional y salarial de servidores públicos vinculados a la Entidad en los términos señalados por el operador Constitucional, señor Juez 30 administrativo en cumplimiento del fallo de cierre proferido dentro de la acción popular 2007-0564 y en la formulación del proyecto de planta de personal con empleos temporales que debe preparar y presentar el FONCEP al Departamento Administrativo del Servicio Civil Distrital, Secretaría de Hacienda y Junta Directiva para precaver contingencias y poder mantener la operación del FONCEP de manera normal en lo administrativo y misional en el tránsito de la aprobación del estudio de cargas laborales y nueva estructura organizacional que se adelanta con la Universidad Distrital, toda vez que, para la nueva vigencia, 2013, no se podrá contar con personal Supernumerario y es deber de la Entidad mantener la debida y oportuna prestación del servicio Público que le compete.</t>
  </si>
  <si>
    <t>Prestar los servicios profesionales de apoyo al Área de Contabilidad del Fondo de Prestaciones Económicas, Cesantías y Pensiones – FONCEP, con el fin de hacer el cargue inicial de la información contable en el aplicativo LIMAY, revisión y validación de la información mensual, hacer los registros respectivos y ver la trazabilidad de los aplicativos que en la actualidad con el sistema Limay, además del registro y control contable de la información de los distinto procesos generados por la entidad, como también apoyar la gestión cargue de información en el aplicativo DMS e informes que se le requieran oportunamente</t>
  </si>
  <si>
    <t>Prestar los servicios profesionales en comunicaciones para FONCEP, contribuyendo al buen posicionamiento de los tramites, servicios e imagen del área de Atención al Ciudadano de la Entidad, ejecución de un diagnostico efectivo y planeación de estrategias encaminadas a fortalecer la relación con nuestros afiliados, pensionados y toda la ciudadanía que tenga contacto con la Entidad</t>
  </si>
  <si>
    <t xml:space="preserve">Prestar servicios profesionales para revisar los expedientes pensiónales del FONCEP que se encuentran en archivo con prestaciones reconocidas y determinar cuáles de los reconocimientos se hicieron con ley 33 de 1985. </t>
  </si>
  <si>
    <t>Prestar servicios técnicos en la liquidación de expedientes pensiónales del FONCEP que se encuentren en archivo con prestaciones reconocidas y determinar los valores que arroja la prestación al aplicar el último año de liquidación a las carpetas con ley 33 de 1985 y ley 6 de 1992.</t>
  </si>
  <si>
    <t xml:space="preserve">Prestar los servicios profesionales para apoyar al GRUPO PASIVOCOL del Fondo de Prestaciones Económicas, Cesantías y Pensiones - FONCEP, en cumplimiento de la Ley 549 de 1999, para recopilar bases de datos, subirla a los sistemas,  analizar inconsistencias y realizar el seguimiento a las Entidades Distritales.  Aportando análisis a los reportes generados por el  METADATA, SISLA y BONPENS. A fin de lograr que las entidades Distritales entren a Cálculo Actuarial ante el Ministerio de Hacienda y Crédito Público. </t>
  </si>
  <si>
    <t>Prestar los  servicios  para efectuar  el registro y actualización  de la base  de datos en donde se incluirá  las solicitudes prestacionales  incoadas en el  FONCEP, e igualmente realizar el  reparto  de las solicitudes  a la Gerencia  de Pensiones.</t>
  </si>
  <si>
    <t>Prestar servicios técnicos en la realización del trámite correspondiente para la revisión y actualización de la base de datos del grupo de bonos y cuotas partes pensiónales.</t>
  </si>
  <si>
    <t>Realizar la revisión y liquidación, de las prestaciones económicas realizadas al  FONCEP.</t>
  </si>
  <si>
    <t>Realizar la revisión liquidación, y análisis de los actos administrativos  proferidos por las  entidades  que concurren en el pago  de las prestaciones reconocidas por el FONCEP, en las cuales existen entidades  concurrentes  con cuota parte pensional.</t>
  </si>
  <si>
    <t>El Fonde de Prestaciones Económicas, Cesantías y Pensiones FONCEP, está interesado en encontrat con personas naturales o jurídicas, o con Consorcios o Union Temporal, legalmente constituidas, el servicio de suministro de gasolina y ACPM con destino al Parque Automotor de la entidad.</t>
  </si>
  <si>
    <t>Contratar la prestación del servicio de mantenimiento preventivo y correctivo con suministro de repuestos y el soporte técnico, para los equipos de Còmputo de propiedad del Fondo de Prestaciones Econòmicas Cesantías y Pensiones - FONCEP, relacionados en la ficha técnica anexa, de conformidad con lo establecido en los estudios previos, los cuales hacen parte integral de la invitación.</t>
  </si>
  <si>
    <t>Prestar los servicios relacionados con la solución integral de tecnología de información, comunicaciones y servicios informáticos de alojamiento, conectividad, almacenamiento, administración y custodia de medios magnéticos requeridos por el FONCEP de conformidad con los requerimientos establecidos en los respectivos estudios previos y anexo de Especificaciones Técnicas para el servicio a contratar, que forman parte integral del presente contrato.</t>
  </si>
  <si>
    <t>Prestar el servicio de mantenimiento preventivo y correctivo con repuestos originales y mano de obra para los vehículos propiedad del Fondo de Prestaciones Económicas Cesantías y Pensiones FONCEP, para garantizar el servicio permanente en cumplimiento de labores institucionales relacionadas en el Anexo Ficha Técnica.</t>
  </si>
  <si>
    <t xml:space="preserve">Contratar por el sistema de precios unitarios el suministro de Tóner Remanufacturado para las impresoras de propiedad  del Fondo de Prestaciones Económicas Cesantías y Pensiones - FONCEP, relacionados en la Ficha Técnica anexa. </t>
  </si>
  <si>
    <t>El Fondo de prestaciones Económicas, Cesantías y Pensiones-FONCEP, requiere seleccionar la oferta más Favorable para contratar el servicio de fotocopiado de alto rendimiento incluyendo operarios, servicio técnico, mantenimiento preventivo y correctivo, repuestos, papel, tóner, suministros y en general todo lo que se requiera para cumplir con este servicio de manera eficiente y oportuna.</t>
  </si>
  <si>
    <t>Prestar el servicio al FONCEP para realizar Capacitaciones en los Módulos de la Suite Visión Empresarial para usuarios finales y administradores del sistema, del Fondo de Prestaciones Económicas, Cesantías y Pensiones – FONCEP.</t>
  </si>
  <si>
    <t xml:space="preserve">Prestar los servicios mantenimiento al Software contable DMS al FONCEP, para apoyar a la Subdirección Financiera y Administrativa, área de contabilidad, para la adecuada utilización del Aplicativo DMS en la entidad. </t>
  </si>
  <si>
    <t>Contratar la prestación del servicio de revisión, mantenimiento y carga de suministro de repuestos y el soporte técnico,para los extintores de propiedad del Fondo de Prestaciones Económicas Cesantías y Pensiones -FONCEP-, relacionados en la ficha técnica anexa.</t>
  </si>
  <si>
    <t>Contratar por el sistema de precios unitarios, comparaventa de papelería, útiles de escritorio e impelmentos de oficina, de acuerdo con las especificaciones técnicas, determinadas en la ficha técnica.</t>
  </si>
  <si>
    <t>Prestar los servicios de apoyo a la gestión del FONCEP en la Gerencia de Bonos y Cuotas Partes, y en la Oficina Jurídica –Grupo de Cobro Coactivo-, para la revisión y depuración de expedientes y cobro persuasivo de las de las cuotas partes (aproximadamente de 7.400 pensionados), así como en el adelantamiento de los procesos de cobro coactivo que de ellas se deriven, acorde con el Manual de Administración y Cobro de Cartera de la entidad, y las normas legales vigentes. En desarrollo de este objeto, el contratista deberá cumplir como meta el que se libren y notifiquen la mayor cantidad de mandamientos de pago antes del 28 de julio de 2012, correspondientes al grupo de 2208 pensionados que de acuerdo con la información de la Gerencia de Bonos y Cuotas Partes agotaron el procedimiento legal para interrumpir la prescripción, y que se encontraría en condiciones de iniciar su cobro coactivo. Por otro lado,  deberá apoyar la labor de cobro persuasivo de las cuotas partes de los 5192 pensionados restantes, así como el cobro coactivo de la totalidad de las cuotas (aproximadamente 7400 pensionados). PARAGRAFO 1: Es entendido y aceptado por las partes que el objeto contractual aquí descrito, en ningún momento comprende la delegación de la facultad del funcionario ejecutor para suscribir todos los actos, documentos y providencias dictadas dentro de los procesos de cobro coactivo. PARAGRAFO 2: Las cifras aquí consignadas pueden variar, si se tiene en cuenta que luego del trabajo de depuración de la información que reposa en los expedientes, es previsible que el número de 2.208 expedientes cuotapartistas que agotaron el procedimiento de cobro masivo y que interrumpieron la prescripción pueda reducirse, así como también es probable que un número considerable de cuotas partes del grupo de los 5.192 expedientes que no agotaron dicho procedimiento haya prescrito. Por ello, se considera que la cartera que se pretende cobrar por la vía coactiva es de difícil recaudo y EL FONCEP no puede garantizar al futuro contratista una cifra exacta de cuotas partes a cobrar ni su valor real.</t>
  </si>
  <si>
    <t>El Fondo de Prestaciones Económicas, Cesantías y Pensiones FONCEP, requiere contratar el apoyo logístico para el desarrollo de actividades recreativas, culturales, deportivas y en general de bienestar, incluidos los espacios físicos, dirigidas a los servidores públicos de FONCEP y sus beneficiarios.</t>
  </si>
  <si>
    <t xml:space="preserve">La Administración integral y manejo de un Patrimonio destinado al pago del pasivo laboral de cesantías de las entidades afiliadas al FONDO DE PRESTACIONES ECONOMICAS CESANTIAS Y PENSIONES  - FONCEP, así como la inversión y el manejo de las reservas que se han constituido para el saneamiento del mismo, el cual estará conformado por los recursos que transfieran las entidades para tales fines, de conformidad con lo establecido en el estudio previo, el pliego de condiciones, el anexo técnico, adenda No.1  y la propuesta presentada por el contratista, documentos que hacen parte integral del presente contrato. </t>
  </si>
  <si>
    <t>El Fondo de Prestaciones Económicas Cesantías y Pensiones FONCEP,  requiere contratar con una persona natural o jurídica la  prestación del servicio integral de aseo y cafetería en las instalaciones físicas de las diferentes sedes del FONDO DE PRESTACIONES ECONÓMICAS, CESANTÍAS Y PENSIONES – FONCEP, incluyendo personal, maquinas y equipos e insumos, de conformidad con lo establecido en los estudios previos, el pliego de condiciones, anexos técnicos, la adenda No.1 y  la propuesta presentada por el Contratista, documentos que hacen parte integral del presente contrato.</t>
  </si>
  <si>
    <t>“Contratar el seguro de vida grupo deudores, que ampare a los deudores hipotecarios de los créditos otorgados por el FONDO DE PRESTACIONES ECONÓMICAS CESANTIAS Y PENSIONES FONCEP, contra los riesgos amparados por la póliza, de conformidad con lo establecido en los estudios previos, el pliego de condiciones, las adendas y la propuesta presentada por el Contratista, documentos que hacen parte integral del presente contrato.”</t>
  </si>
  <si>
    <t>Contratar la organización, realización de exámenes médicos periódicos ocupacionales, de ingreso y retiro de los funcionarios la Entidad, de conformidad con lo establecido en los estudios previos y las especificaciones técnicas descritas en la presente invitación.</t>
  </si>
  <si>
    <t xml:space="preserve">Prestar los servicios de evaluación del estado de invalidez de los pensionados y beneficiarios de pensiones del Fondo de Pensiones Públicas de Bogotá D.C. </t>
  </si>
  <si>
    <t xml:space="preserve">Contratar un intermediario de seguros legalmente establecido en Colombia y autorizado por la Superintendencia Financiera de Colombia para que preste al Fondo de Prestaciones Economcias, Cesantiasd y Pensiones FONCEP, los servicios de intermediación y asesoria integral en la contratación y manejo de las pòlizas que integral el programa de seguros que requiere para la protecciòn de sus activos, bienes e intereses patrimoniales o aquello por los que es legalmente responsable. </t>
  </si>
  <si>
    <t>Adquirir la suscripción al régimen contable, códigos y estatutos normativos por medio de publicaciones electrónicas con sus respectivas actualizaciones por un periodo de un año</t>
  </si>
  <si>
    <t>Contratar el servicio de actualización de licencias y soporte técnico denominado Software Update License &amp; Support con vigencia hasta el 31 de octubre de 2013, para los siguientes productos: Internet Application Server Enterprise Edition- Processor Perpetual para un (1) procesador, Internet Developer Suite - Named User Plus Perpetual para dos (2) usuarios nombrados, Internet Application Server Enterprise Edition- Named User Plus Perpetual para diez (10) usuarios y una (1) licencia de Oracle Database Standard Edition - Processor Perpetual para un (1) procesador; Internet Developer Suite – Named User Plus Perpetual  para un (1) usuario para el Fondo de Prestaciones Económicas, Cesantías y Pensiones - FONCEP, de conformidad con la propuesta No. 4519210 del 28 de Agosto de 2012 presentada por el contratista, la cual forma parte integral del contrato.</t>
  </si>
  <si>
    <t>Contratar con una institución de alto reconocimiento los servicios de capacitación, para el desarrollo del “Plan Institucional de Capacitación del FONCEP 2012” de acuerdo con las condiciones y especificaciones descritas y exigidas por el Fondo de Prestaciones Económicas, Cesantías y Pensiones FONCEP, de conformidad con los establecido en los estudios previos y anexo de Especificaciones Técnicas, que forman parte integral del presente contrato</t>
  </si>
  <si>
    <t xml:space="preserve">Adquirir para el Fondo de Prestaciones Económicas, Cesantías y Pensiones - FONCEP, los Certificados de Firma Digital por (3) años de servicio, de conformidad con lo establecido en los estudios previos, los anexos, la invitación pública y la oferta presentada por el Oferente, documentos que hacen parte integral de la presenta aceptación de oferta. </t>
  </si>
  <si>
    <t>El Fondo de Prestaciones Económicas Cesantías y Pensiones – FONCEP, requiere Adquirir discos duros y memorias; en las cantidades y con las características solicitadas en la ficha técnica anexa, los estudios previos la invitación publica documentos que hacen parte integral  de la presente aceptación</t>
  </si>
  <si>
    <t>Adquirir un sistema de grabación para unas líneas telefónicas análogas de acuerdo a las especificaciones técnicas, los estudios previos, la invitación pública, la oferta presentada por el ofererente, documentos que hacen parte integral de la presente aceptación.</t>
  </si>
  <si>
    <t>Adquirir lectores de códigos de barras e impresoras de códigos de barras para ser utilizados en  el proyecto cero papel de la entidad, de acuerdo a las especificaciones técnicas y cantidades requeridas por el FONCEP, de conformidad con lo establecido en los estudios previos. Los estudios previos la invitación publica documentos que hacen parte integral  de la presente aceptación.</t>
  </si>
  <si>
    <t>Adquisición para el Fondo de Prestaciones Económicas Cesantías y Pensiones - FONCEP de scaner’s para ser utilizados en  el proyecto cero papel de la entidad  de acuerdo a las especificaciones técnicas, de conformidad con lo establecido en los anexos técnicos y los estudios previos, documentos que hacen parte integral de la  presente invitación.</t>
  </si>
  <si>
    <t>Adquirir un equipo de Cómputo Servidor para ser utilizado en  el proyecto cero papel de la Entidad,  de acuerdo a las especificaciones técnicas y cantidades requeridas y de conformidad con lo establecido en los estudios previos, documentos que hacen parte integral de la presente invitación.</t>
  </si>
  <si>
    <t>Adquirir para el Fondo de Prestaciones Económicas Cesantías y Pensiones – FONCEP- la adquisición de renovaciones de suscripciones y nuevas suscripciones de Red Hat Enterprise Linux (32/64 bits), según las especificaciones técnicas del numeral del Estudio Previo, la invitación pública, la oferta presentada por el oferente, documentos que hacen parte integral de la presente aceptación.</t>
  </si>
  <si>
    <t>El FONCEP requiere contratar la elaboración de los estudios y diseños técnicos necesarios para la adecuación de su nueva Sede en los pisos 2, 6 y 7 del Edificio “Condominio Parque Santander”, ubicado en la Carrera 6 No. 14-98 de Bogotá, D.C., de acuerdo a las especificaciones técnicas establecidas en los estudios previos, la invitación pública, la oferta presentada por el oferente, documentos que hacen parte integral de la presente aceptación.</t>
  </si>
  <si>
    <t>Prestar el servicio de pre auditorías al Fondo de Prestaciones Económicas Cesantías y Pensiones- FONCEP, con el fin de efectuar evaluación externa a los subsistemas del sistema integrado de gestión, Calidad y Ambiental en aplicación y cumplimiento de las normas ISO 9001: 2008, NTCGP 1000: 2009 y 14001: 2004, todo dentro del proceso de mantenimiento y sostenibilidad a los citados subsistemas.</t>
  </si>
  <si>
    <t>Adquirir para el Fondo de Prestaciones Económicas Cesantías y Pensiones - FONCEP la adquisición de licencias de Windows Server, SQL Server y de acceso a clientes, según las especificaciones técnicas del anexo técnico.</t>
  </si>
  <si>
    <t>Prestar el servicio de publicación de edictos emplazatorios y demás avisos  y/o publicaciones requeridos por  la entidad de conformidad con los requerimientos técnicos exigidos para el efecto, establecidos en los Estudios Previos, en la Invitación Publica y en la oferta presentada por el proponente, documentos que hacen parte integral de la presente invitación.</t>
  </si>
  <si>
    <t>Adquirir para el Fondo de Prestaciones Económicas, Cesantías y Pensiones - FONCEP, treinta (30) Certificados de Firma Digital por (3) años de servicio, según las especificaciones técnicas del Estudio Previo, Invitación Pública y oferta presentada por el oferente, documentos que hacen parte integral de la presente invitación.</t>
  </si>
  <si>
    <t>Adquisición para el fondo de prestaciones económicas cesantías y pensiones Foncep discos duros para unidad de almacenamiento SAN y memorias RAM  para PC de escritorio; en las cantidades y las características solicitadas en las fichas técnicas, de conformidad,  con lo establecido en los estudios previos y la invitación documentos que hacen parte integral del presente contrato.</t>
  </si>
  <si>
    <t>Adquirir la plataforma de hardware y software para asegurar la continuidad de las bases de datos del sistema de información Si-CAPITAL de acuerdo a las especificaciones técnicas y las cantidades requeridas por el FONCEP.</t>
  </si>
  <si>
    <t>Renovar el antivirus Kaspersky Enterprise Security y prestar el soporte por un año, para el Fondo de Prestaciones Económicas Cesantías y Pensiones FONCEP, de acuerdo con las especificaciones tecnícas contempladas en el estudio previo, invitación pública y oferta presentada por el oferente.</t>
  </si>
  <si>
    <t>El Fondo de Prestaciones Económicas Cesantías y Pensiones FONCEP esta interesado en adquirir el Suministro e instalación de un archivo rodante para el archivo central de la Entidad, incluyendo todo lo necesario para su normal funcionamiento, de conformidad con los anexos técnicos</t>
  </si>
  <si>
    <t>Adquirir equipos de computo de escritorio, portatiles, servidores y librería de respaldo de acuerdo a las especificaciones tecnícas y las cantidades requeridas por el FONCEP, y la propuesta presentada por el contratista, documentos que hacen parte integral del presente contrato</t>
  </si>
  <si>
    <t>JUAN CARLOS BECERRA RUIZ</t>
  </si>
  <si>
    <t>NELSON JAVIER OTALORA VARGAS</t>
  </si>
  <si>
    <t>RAFAEL DARIO VELOZA RUIZ</t>
  </si>
  <si>
    <t>JHON EDWIN OIDOR BOCANEGRA</t>
  </si>
  <si>
    <t>ANDRES FELIPE LOPEZ LUCIO</t>
  </si>
  <si>
    <t>JOAQUIN GARCIA MONRROY</t>
  </si>
  <si>
    <t>MARIA AURORA PRIETO ESPITIA</t>
  </si>
  <si>
    <t>MARTHA INES GÜIZA ROJAS</t>
  </si>
  <si>
    <t>JAVIER ANDRES VIDAL MELO</t>
  </si>
  <si>
    <t>AMANDA LUCIA ZAMUDIO VELA</t>
  </si>
  <si>
    <t>RUTH JOHANNA NUÑEZ URIBE</t>
  </si>
  <si>
    <t>JAIME EDUARDO RINCÓN CERÓN</t>
  </si>
  <si>
    <t>ANDRÉS FELIPE LÓPEZ LUCIO</t>
  </si>
  <si>
    <t>JULIO CÉSAR GÓMEZ</t>
  </si>
  <si>
    <t>CARLOS FELIPE USECHE GARCIA</t>
  </si>
  <si>
    <t>NANCY JULIANA DEVIA RODRIGUEZ</t>
  </si>
  <si>
    <t>ALEXANDRA VICTORIA GONZÁLEZ</t>
  </si>
  <si>
    <t>JUAN MANUEL RUSSY ESCOBAR</t>
  </si>
  <si>
    <t>UNIVERSIDAD DISTRITAL</t>
  </si>
  <si>
    <t>CRISTIHAN VILLAVECES ROJAS</t>
  </si>
  <si>
    <t xml:space="preserve">DEISSY LORENA PRECIADO SIERRA </t>
  </si>
  <si>
    <t>JAIME ANDRÉS DEVIA RODRÍGUEZ</t>
  </si>
  <si>
    <t>ROCIO ASTRID GUEVARA GUERRERO</t>
  </si>
  <si>
    <t xml:space="preserve">NANCY CAROLINA RUIZ DIAZ </t>
  </si>
  <si>
    <t>ANA CONSTANZA MURILLO MUNARD</t>
  </si>
  <si>
    <t>ALICIA PAOLA HERRERA AGUILERA</t>
  </si>
  <si>
    <t>MARCELA AREVALO RIAÑO</t>
  </si>
  <si>
    <t xml:space="preserve">MARIELA MORALES CARRASCAL </t>
  </si>
  <si>
    <t>NESTOR ALFONSO VELASQUEZ ORTIZ</t>
  </si>
  <si>
    <t xml:space="preserve">DIANA MARCELA OCAMPO BERNAL </t>
  </si>
  <si>
    <t xml:space="preserve">ORLANDO RODRIGUEZ BAYONA </t>
  </si>
  <si>
    <t>EDWIN ARTURO RUIZ MORENO</t>
  </si>
  <si>
    <t xml:space="preserve">DIEGO ARMANDO BERNAL </t>
  </si>
  <si>
    <t>IRMA CAROLINA CERVANTES CRUZ</t>
  </si>
  <si>
    <t>HERNAN ESTEBAN RODRIGUEZ CRESPO</t>
  </si>
  <si>
    <t>JEISSON MARIO ANDRADE MACHADO</t>
  </si>
  <si>
    <t xml:space="preserve">MICHAEL VASQUEZ ROMERO </t>
  </si>
  <si>
    <t>CAMILO EMANUEL SALGADO GIL</t>
  </si>
  <si>
    <t>EDGAR ALBERTO ROA MARTINEZ</t>
  </si>
  <si>
    <t>CIELO MACHADO NUÑEZ</t>
  </si>
  <si>
    <t>WINSTON JOSE KAPPAZ HEGEL - ESTACIÓN TEXACO 16</t>
  </si>
  <si>
    <t>COMUNICACIONES E INFORMATICA SAS</t>
  </si>
  <si>
    <t>EMPRESA TELECOMUNICACIONES S.A E.S.P -ETB</t>
  </si>
  <si>
    <t>LA EMPRESA DE TELECOMUNICACIONES DE BOGOTA S.A. E.S.P - E.T.B</t>
  </si>
  <si>
    <t>MENSAJERIA CONFIDENCIAL S.A</t>
  </si>
  <si>
    <t xml:space="preserve">TOYOCAR´S LTDA INGENIERIA AUTOMOTRIZ  </t>
  </si>
  <si>
    <t>PRACTITONER LIMITADA</t>
  </si>
  <si>
    <t>COOPITECNICO LTDA</t>
  </si>
  <si>
    <t>GAMALIEL VESGA FLÓREZ, PENSEMOS S.A.</t>
  </si>
  <si>
    <t>SISTEMAS DMS LTDA.</t>
  </si>
  <si>
    <t>SEGURIDAD DIGITAL LTDA</t>
  </si>
  <si>
    <t>INDUSTRIAL DE EXTINTORES LTDA INDUEXT LTDA</t>
  </si>
  <si>
    <t>DISTRIBUCION ALIADAS BS SAS</t>
  </si>
  <si>
    <t>MD ASESORES EN CREDITO S.A.S</t>
  </si>
  <si>
    <t xml:space="preserve">CAJA DE COMPENSACIÓN FAMILIAR COMPENSAR,
</t>
  </si>
  <si>
    <t xml:space="preserve">FIDUCIARIA DE OCCIDENTE  S.A. </t>
  </si>
  <si>
    <t xml:space="preserve">EMPRESA DE SERVICIOS INTEGRALES S.A.S EMINSER S.A.S. 
Representada Legalmente por ARMANDO SANDOVAL CASTRO. 
</t>
  </si>
  <si>
    <t xml:space="preserve"> QBE SEGUROS S.A RÓMULO EFRAÍN NIÑO NEISA</t>
  </si>
  <si>
    <t xml:space="preserve">SERVICIOS DE SALUD OCUPACIONAL UNIMSALUD S A S </t>
  </si>
  <si>
    <t>JUNTA REGIONAL DE INVALIDEZ</t>
  </si>
  <si>
    <t>JARGU S.A CORREDORES DE SEGUROS</t>
  </si>
  <si>
    <t>LEGIS EDITORES S.A.</t>
  </si>
  <si>
    <t>ORACLE COLOMBIA LTDA</t>
  </si>
  <si>
    <t>UNIVERSIDAD MILITAR NUEVA GRANADA</t>
  </si>
  <si>
    <t>ANDES SERVICIO DE CERTIFICACION DIGITAL SA – ANDESCO SCD</t>
  </si>
  <si>
    <t xml:space="preserve">CASTOR DATA S.A.S. </t>
  </si>
  <si>
    <t>CREDISERVICIOS Y TECNOLOGÍA LTDA</t>
  </si>
  <si>
    <t>ELECTROSISITEMAS</t>
  </si>
  <si>
    <t>CONSULTING DATA</t>
  </si>
  <si>
    <t>INTELLIGENT SOLUTIONS</t>
  </si>
  <si>
    <t>SEAQ Servicios Cía Ltda.</t>
  </si>
  <si>
    <t>KONRRAD&amp;F LTDA</t>
  </si>
  <si>
    <t>AG INGENIEROS CONSULTORES S.A.</t>
  </si>
  <si>
    <t>SUMIMMAS S.A.</t>
  </si>
  <si>
    <t xml:space="preserve">EDITORIAL EL GLOBO S.A. </t>
  </si>
  <si>
    <t>GESTION DE SEGURIDAD ELECTRONICA GSE</t>
  </si>
  <si>
    <t>COLSISMA INTERNATIONAL S.A.S</t>
  </si>
  <si>
    <t>REDCOMPUTO LTDA</t>
  </si>
  <si>
    <t>INFO COMUNIACIONES S.A.S</t>
  </si>
  <si>
    <t>SOLINOFF CORP S.A.</t>
  </si>
  <si>
    <t>SITEC S.A.</t>
  </si>
  <si>
    <t>PROCIBERNETICA S.A.</t>
  </si>
  <si>
    <t>8´073.800</t>
  </si>
  <si>
    <t>19/03/2013 o hasta agotar presupuesto</t>
  </si>
  <si>
    <t>250-15-2012</t>
  </si>
  <si>
    <t>41-2012</t>
  </si>
  <si>
    <t>ANULADO</t>
  </si>
  <si>
    <t>65-2012</t>
  </si>
  <si>
    <t>GERENCIA DE PENSIONES</t>
  </si>
  <si>
    <t>ADMINISTRATIVA</t>
  </si>
  <si>
    <t>INFORMATICA Y SISTEMAS</t>
  </si>
  <si>
    <t>TALENTO HUMANO</t>
  </si>
  <si>
    <t>CONTABILIDAD</t>
  </si>
  <si>
    <t>CESANTIAS</t>
  </si>
  <si>
    <t>PLANEACIÓN</t>
  </si>
  <si>
    <t>SISTEMAS</t>
  </si>
  <si>
    <t>Contratacion Directa</t>
  </si>
  <si>
    <t>Minima Cuantia</t>
  </si>
  <si>
    <t>Contratacion Directa - Interadministrativo</t>
  </si>
  <si>
    <t>Selección Abreviada</t>
  </si>
  <si>
    <t>Selección Abreviada- Subasta Inversa</t>
  </si>
  <si>
    <t>Licitación Pública</t>
  </si>
  <si>
    <t>Liquidado Bilateralmente</t>
  </si>
  <si>
    <t>Terminado Satisfactoriamente</t>
  </si>
  <si>
    <t>Pendiente Por Liquidar</t>
  </si>
  <si>
    <t>A la fecha cursa proceso de incumplimiento contractual</t>
  </si>
  <si>
    <t>Terminado Anormalmente</t>
  </si>
  <si>
    <t>N/A</t>
  </si>
  <si>
    <t>Ninguna</t>
  </si>
  <si>
    <t>En proceso</t>
  </si>
  <si>
    <t>Orlando Chaves Beltran</t>
  </si>
  <si>
    <t>Mario Martinez Avila</t>
  </si>
  <si>
    <t>Agustin Mesa Corzo</t>
  </si>
  <si>
    <t>Jesus Andrade Mora</t>
  </si>
  <si>
    <t>Evelio Baron Vanegas</t>
  </si>
  <si>
    <t>Leopoldo Arevalo Dueñas</t>
  </si>
  <si>
    <t>Hernan Roberto Medina Acosta</t>
  </si>
  <si>
    <t>Juan Carlos Becerra Ruiz</t>
  </si>
  <si>
    <t>Nelson Javier Otalora</t>
  </si>
  <si>
    <t>Jhon Oidor Bocanegra</t>
  </si>
  <si>
    <t>Deposito Centralizado De Valores De Colombia - Deceval S.A.</t>
  </si>
  <si>
    <t>Gustavo Fula Torres</t>
  </si>
  <si>
    <t>Jose De La Cruz Lopez Camacho</t>
  </si>
  <si>
    <t>Luis Eduardo Chiquiza Arevalo</t>
  </si>
  <si>
    <t>Juan Diego Valensuela Jimenez</t>
  </si>
  <si>
    <t>Diego Enrique Narvaez Sanchez/ Ruben Alfredo Nieto</t>
  </si>
  <si>
    <t>Wilver Franciny Russy Ladino</t>
  </si>
  <si>
    <t>Compañía De Seguros Generales Condor S.A</t>
  </si>
  <si>
    <t>Informatica Digital SAS</t>
  </si>
  <si>
    <t>Oscar Andres Riveros Moyano</t>
  </si>
  <si>
    <t>Qbe Seguros</t>
  </si>
  <si>
    <t>Tulogo Us SAS</t>
  </si>
  <si>
    <t>Energy Drives</t>
  </si>
  <si>
    <t>Hugo Orlando Azuero G.</t>
  </si>
  <si>
    <t>Jacqueline Martinez S</t>
  </si>
  <si>
    <t>Sandra Patricia Ramirez Alzate</t>
  </si>
  <si>
    <t>Consorcio Fpb 2013 Davivienda Fiduprevisora</t>
  </si>
  <si>
    <t>Mario Alejandro Velez Garcia</t>
  </si>
  <si>
    <t>Jorge Alexander Perez Torres</t>
  </si>
  <si>
    <t>Saudi Stella Lopez Suarez</t>
  </si>
  <si>
    <t>David Ferrans Zuñiga</t>
  </si>
  <si>
    <t>Pensemos S.A.</t>
  </si>
  <si>
    <t>Open Consultancy Services S.A.S.</t>
  </si>
  <si>
    <t>Compañía Andina Ltda</t>
  </si>
  <si>
    <t>Compensar</t>
  </si>
  <si>
    <t>Representaciones E Inversiones Elite L.T.D.A</t>
  </si>
  <si>
    <t>Equipos  De Proteccion Personal Ltda</t>
  </si>
  <si>
    <t>Colombia De Telefonos Ltda</t>
  </si>
  <si>
    <t xml:space="preserve">Wilver Franciny Russy  </t>
  </si>
  <si>
    <t>Junta Regional De Invalidez</t>
  </si>
  <si>
    <t>Copitecnicos Ltda</t>
  </si>
  <si>
    <t>Contacto Gestion  De Negocios SAS</t>
  </si>
  <si>
    <t>Sistemas Dms</t>
  </si>
  <si>
    <t>Giovanny Humberto Rizo Salazar</t>
  </si>
  <si>
    <t>Caja De Compensacion Familiar Compensar</t>
  </si>
  <si>
    <t>Salvador Alejandro Agudelo</t>
  </si>
  <si>
    <t>Jorge Andres Pineda Castañeda</t>
  </si>
  <si>
    <t>Raul Antonio Ospino Dias</t>
  </si>
  <si>
    <t>Jose Alexander Carvajal Parra</t>
  </si>
  <si>
    <t>Globaltek Segurity S.A.</t>
  </si>
  <si>
    <t>United Systems And Comunication "Uscom"</t>
  </si>
  <si>
    <t>Ferreteria Dicafer Ltda</t>
  </si>
  <si>
    <t>Irma Galindo Cruz</t>
  </si>
  <si>
    <t>Green-Tic S.A.S</t>
  </si>
  <si>
    <t>Boureau Veritas</t>
  </si>
  <si>
    <t>Edwin Ramirez Martinez</t>
  </si>
  <si>
    <t>Geospatial S.A.A</t>
  </si>
  <si>
    <t>Daniel Eduardo Santos Fonseca</t>
  </si>
  <si>
    <t>Julian Marcel Toro Veloza</t>
  </si>
  <si>
    <t>Sociedad Interdisciplinaria Para La Salud S.A.</t>
  </si>
  <si>
    <t>Publicaciones Despachos Publicos</t>
  </si>
  <si>
    <t>Yuri Catherine Zamora</t>
  </si>
  <si>
    <t>Luis Angel Camargo Fonseca</t>
  </si>
  <si>
    <t>Sch Soluciones Ltda</t>
  </si>
  <si>
    <t>Fidudavivienda</t>
  </si>
  <si>
    <t>Alena Sas</t>
  </si>
  <si>
    <t>Inversiones Top Wold Sas</t>
  </si>
  <si>
    <t>Yimy Alberto Muñoz</t>
  </si>
  <si>
    <t>Gren Packin</t>
  </si>
  <si>
    <t>Macacoop</t>
  </si>
  <si>
    <t>Imágenes Y Texto Ltda</t>
  </si>
  <si>
    <t>Oracle</t>
  </si>
  <si>
    <t>Comercializadora Nave Ltda</t>
  </si>
  <si>
    <t>Riveros Botero Compañía Ltda</t>
  </si>
  <si>
    <t>Unidad Temporal Seguridad  Foncep 2013</t>
  </si>
  <si>
    <t>Lady Johnnna  Celis</t>
  </si>
  <si>
    <t>Itelco</t>
  </si>
  <si>
    <t>Informatica Documental Sas</t>
  </si>
  <si>
    <t>Electripesado Ltda</t>
  </si>
  <si>
    <t>Ingeal S.A.</t>
  </si>
  <si>
    <t>Central Papelera De Colombia SAS</t>
  </si>
  <si>
    <t>Proware Hs SAS</t>
  </si>
  <si>
    <t>Inversiones Esoft Sas</t>
  </si>
  <si>
    <t>Grupo Empresarial Naranjo</t>
  </si>
  <si>
    <t>Viales Y Obras Publicas</t>
  </si>
  <si>
    <t>Cwv Network SAS</t>
  </si>
  <si>
    <t>Hector Manuel Cely Rodriguez</t>
  </si>
  <si>
    <t>PLANEACION</t>
  </si>
  <si>
    <t>SUBDIRECCION DE PRESTACIONES ECONOMICAS, SUBDIRECTORA TECNICA DE PRESTACIONES SOCIALES, RESPONSABLE AREA DE CESANTIAS</t>
  </si>
  <si>
    <t>Brindar apoyo técnico a la oficina de informática y sistemas que permita el restablecimiento, seguridad y mantenimiento de la página web de la entidad; dado el ataque presentado a la misma el 4 de enero de 2013, a las 14:46 horas, y ante la necesidad de mantener de manera permanente la publicidad e informacón de la entidad, respecto del concurso que se adelanta con el Servicio Civil Distrital, para proveeer los cargos de la planta temporal del FONCEP.</t>
  </si>
  <si>
    <t>Entregar en calidad de arrendamiento el inmueble "EDIFICIO EL REDENTOR", ubicado en la Calle 71 No 12-25/27 de Bogotá, de propiedad del ARRENDADOR con todas las anexidades, dependencias, usos, costumbres y servidumbres, con linderos descritos en la Escritura Pública No 4031 del 8 de Noviembre de 1986 otorgada la Notaría 14 de Bogotá y en los respectivos certificados de tradición y libertad Nos 50C-1018942, 50C-1018943, 50C-1018944, 50C-1018945, 50C-1018946, 50C-1018947, 50C-1018948, 50C-1018949 y 50C-1018950 de la oficina de registro e instrumentos públicos de Bogotá Zona Centro.</t>
  </si>
  <si>
    <t>Prestar los servicios profesionales para representar judicial y extrajudicialmente al FADIVI, hoy Fondo de Prestaciones Economicas, Cesantías y Pensiones FONCEP, asi como al Fondo de Pensiones Públicas de Bogotá, a Bogota, D.C. - Secretaría de Hacienda, según corresponda, en los procesos  relacionados con el reconocimiento, cobro y pago de obligaciones pensionales a cargo del fondo de pensiones públicas de Bogotá D.C., y las demás que se deriven de esta actividad o las relacionadas con ellas.</t>
  </si>
  <si>
    <t>Prestar los servicios profesionales para representar judicial y extrajudicialmente al FAVIDI, hoy FONCEP, así como al Fondo de Pensiones Públicas de Bogotá, D.C., Secretaría de Hacienda, según corresponda, en los procesos relacionados con el reconocimiento, cobro y pago de obligaciones pensionales a cargo del Fondo de Pensiones Públicas de Bogotá D.C. y las demás que se deriven de esta actividad o las relacionadas con aquellas.</t>
  </si>
  <si>
    <t>Prestar los servicios profesionales para representar judicial y extrajudicialmente al FAVIDI, hoy FONCEP, así como al Fondo de Pensiones Públicas de Bogotá, D.C., Secretaría de Hacienda, según corresponda, en los procesos relacionados con el reconocimiento, cobro y pago de obligaciones pensionales a cargo del Fondo de Pensiones Públicas de Bogotá D.C., y las demás que se deriven de esta actividad o las relacionadas con aquellas.</t>
  </si>
  <si>
    <t>Concede a título de arrendamiento al arrendatario FONCEP el goce del inmueble ubicado en la Carrera 12 No 70A -63 de Bogotá con todas las anexidades, dependencias, usos, costumbres y servidumbres, con los linderos descritos en la escritura No 558 del 22 de marzo de 2007, otorgada en la Notaría 44 de Bogotá y el certificado de tradición y libertad 50C-1257962 de la Oficina de Registro e Instrumentos Públicos de Bogotá Zona Centro.</t>
  </si>
  <si>
    <t>Custodiar, administrar y ejercer las actividades operativas de la porción desmaterializada de los bonos pensionales expedidos y registrados autorizados por el Foncep - depositante emisor, de conformidad con lo establecido en los aspectos generales la contratación, la propuesta presentada por la sociedad administradora y los estudios previos, documentos que forman parte integral del presente contrato.</t>
  </si>
  <si>
    <t>Prestar los servicios profesionales para representar judicial y extrajudicialmente al FAVIDI hoy Fondo de Prestaciones Economicas Cesantias Y Pensiones-FONCEP, para efectuar el cobro judicial de los creditos hipotecarios vencidos que le sean asignados a través del supervisor del contrato, asi como lasdiferentes actuaciones prejudiciales requeridas por la entidad.</t>
  </si>
  <si>
    <t>Apoyar la gestion juridica en la revision del tramite y desarrollo de los procedimientos juridicos contractuales que le sean consulatdos para el cumplimiento de su objeto misional y funcional; como en la asesoria de los dieferntes procesos que le sean consultados que se encuentre adelantando la entidad</t>
  </si>
  <si>
    <t>Garantizar al pasante su etapa de formacion práctica en la especialidad de derecho, la cual se desarrollara en el Fondo de Prestaciones Economicas cesantias Y Pensiones FONCEP.</t>
  </si>
  <si>
    <t>Pestar los servicios profesionales especializados en la administracion de las bases de datos con las que cuenta la entidad</t>
  </si>
  <si>
    <t>Contratar a una persona natural o juiridica que cumpla con los requisitos de ley para que ejecute el contrato de mantenimiento y la reparacion locativa de la sede del fondo deprestaciones economicas,cesantias y pensionales-FONCEP,ubicada en la carrera 32 N°25b -77, mediante el sistema de precios unitarios fijos sin formula de reajuste.</t>
  </si>
  <si>
    <t>Entrega del arrendador CONDOR-CONDOR S.A., en calidad de arrendamiento al ARRENDATARIO - FONCEP, el inmueble de su propiedad edificio ubicado en la Carrera 9 No70-69 de la ciudad de Bogota, con un area total aproximada de 774,55m2, integrado por (4) pisos y garajes asi: primer piso con un área de 205,51 m2, piso segundo con un área de 108,82 m2 y garajes en un area de 205,51 m2 con linderos generales descritos en sus certificados de libertad.</t>
  </si>
  <si>
    <t xml:space="preserve">Entregar en calidad de arrendamiento el inmueble ubicado en la TV 93 # 51 98 UN 12 (Casatral), con todas las anexidades, dependencias, usos, costumbres y servidumbres, con linderos descritos en la Escritura Publica 425 del 8 de marzo de 2013, otorgada en la notaria 41 de Bogotà y en el respectivo Certificado de tradcion y libertad N 50C-1664046, de la oficina de instrumentos pùblicos de Bogotà- Zona Centro. No obstante, el inmueble se entrega en arrendamiento como cuerpo cierto. </t>
  </si>
  <si>
    <t>Prestar los servicios profesionales especializados en la administracion de red con la que cuenta la entidad, implementacion e implantacion del sistema de gestion de seguridad de la informaciòn, asi como en el mejoramiento del desempeño y diseño de la red de comunicaciones</t>
  </si>
  <si>
    <t>Contratar los seguros que amparen los intereses patrimoniales actuales y futuros, asi como los bienes de propiedad del FONCEP, que esten bajo su responsabilidad y custodia y aquellos que sean adquiridos para desarrollar las funciones inherentes a su actividad.</t>
  </si>
  <si>
    <t>El FONCEP esta interesado en contratar con personas naturales, juridicas, consorcios o uniones temporales la compraventa de un elemento electromecanico (transformador) para la adaptar la tensio de la red y proporcionar la carga necesaria en la nueva sede ubicada en la carrera 6 # 14 - 92 segun las especificaciones estipuladas en el pliego de condiciones</t>
  </si>
  <si>
    <t>Prestar los servicios profecionales para representar judicialmente y extrajudicialmente  al FAVIDI. Hoy Fondo de Prestaciones Economicas, Cesantias y Pensiones- FONCEP, asi como al Fondo de Pensiones Publicas de Bogotá ; a Bogotá D.C.- Secretarìa de Hacienda, segun corresponda , en los procesos relacionados con el reconocimiento , cobro y pago de obligaciones pensionales a cargo del Fondo de Pensiones Publicas de Bogotá D.C. y las mas demas que se deriven de esta actividad o las relacionadas con aquellas.</t>
  </si>
  <si>
    <t xml:space="preserve">Contratar una Sociedad Fiduciaria (SF), o una Sociedad Administradora de Pensiones (SAP), o en Consorcio o unión temporal de las mismas, para administrar mediante Patrimonio Autónomo los recursos financieros del Fondo de Pensiones Públicas de Bogotá, D.C., en Virtud de lo cual deberá: i) Administrar los recursos del Fondo de Pensiones Públicas de Bogotá D,C., ii) Pagar la nómina y demás pasivos pensiónales. iii) Recaudar los ingresos que se generen a favor del patrimonio </t>
  </si>
  <si>
    <t>Prestar los servicios profesionales para representar al Foncep en las Audiencias de Conciliacion , Saneamiento y Fijacion de Litigio ente los Juzgados Laborales y en Conciliacion Prejudiciales ante la Procuraduria General de la Nacion . Apoyar a las diferentes dependencias de la Entidad que asi lo requieran , para la elaboracion de las fichas técnicas en el SIPROJ,en lo relacionado con Conciliaciones PRejudiciales .Colaborar con las actividades propias del Comite de Conciliacion.</t>
  </si>
  <si>
    <t>PROCCESO DE CONTRATACION MINIMA CUANTIA DEL SERVICIO DE TRASTEO  DE LAS SEDES DEL FONCEP</t>
  </si>
  <si>
    <t>Prestar los servicios  profecionales para representar judicial y extrajudicialmente al FAVIDI,hoy Fondo de Prestaciones  Economicas, Cesantias y Pensiones  FONCEP, para efectuar el cobrojudicial de los creditos hipotecarios  vencidos , que le sean asignados a traves del supervisor del contrato.</t>
  </si>
  <si>
    <t>Prestar los Servicios de Soporte Tecnico, actualizacion y mantenimiento del mismo,asegurando el usodel aplicativo y renovacion de la licencia. Asi mismo el contratista realizara el acompañamiento con el fin de adecuar el aplicativo a las exigencias  y necesidades que la administracion requiere con miras al cumplimiento del Plan Estrategico 2012-2016.</t>
  </si>
  <si>
    <t>El Fondo de Prestaciones Economicas, Cesantias y Pensiones- Foncep requiere el servicio de comedor consistente en desayuno, almuerzos,cofee-brake,y el servicio de apoyo logistico de meseros que incluya la atencion y recepcion de todo tipo  de eventos y reuniones que requiera la entidad.</t>
  </si>
  <si>
    <t>Contratar la prestación del servicio integral de vigilacia y seguridad en la modalidad de vigilancia fija con armas y medios tecnológicos, en las diferentes sedes del FONCEP,con el fin de asegurar la proteccion y custodia de las personas, bienes muebles e einmuebles de propiedad de la entidad y de los que legalmente sea o llegare a ser responsable, de conformidad con lo previsto en el decreto 356 de 1194, resolución No 2852 de 2008 y circular externa No 20131100000015 de 2013 de la superintendencia de vigilancia y seguridad privada y demás normas concordantes y complementarias.</t>
  </si>
  <si>
    <t xml:space="preserve">prestar los servicios de Apoyo a la Gestión Institucional  para desarrollo de las Políticas de recurso humano en el tema de bienestar social de los servidores públicos y beneficiarios de la institución </t>
  </si>
  <si>
    <t>El  Fondo de Prestaciones Economicas, Cesantias y Pensiones FONCEP, requiere contratar la prestación del servicio integral de aseo y cafetería en las instalaciones fisicas de las diferentes sedes del FONDO DE PRESTACIONES, ECONOMICAS CESANTIAS Y PENSIONES-FONCE, incluyendo personal, maquinarias y equipos e insumos.</t>
  </si>
  <si>
    <t xml:space="preserve">COMPRA DE ELEMENTOS  DE PROTECCION  PERSONAL  PARA ÑOS FUNCIONARIOS DEL ARCHIVO  CONSISTENTES  EN : PROTECTORES  RESPIRATORIOS  PARA POLVO  BATA DE TELA ,ZAPATOS </t>
  </si>
  <si>
    <t>DESTALACION ,TRASLADO Y PUESTA EN FUNCIONAMAIENTO DE LA PLANTA TELEFONICA MARCA PANASONIC KX-TDA0174, CON EL SUMINISTRO MATERIALES DE INSTALACION Y MONTAJE.</t>
  </si>
  <si>
    <t>MANTENIMIENTO Y LAS REPARACIONES LOCATIVAS DE LA SEDE TEMPORAL DEL FONCEP CARRERA 6 n0 14-98 PISO 3-4-Y 7</t>
  </si>
  <si>
    <t>PRESTAR LOS SERVICIOS PROFESIONALES DE EVALUACION ,REVISIONY DE APOYO A LA GESTION DE LA ENTIDAD EN EL AREA MISIONAL DEL ESTADO DE INVALIDEZ DE LOS 335 PENSIONADOS POR INVALEZ Y SUSTITUIDOS POR INVALIDEZ QUE PRESENTEN PÉRDIDA DE CAPACIDAD LABORAL CON MAS DE TRES (3) AÑOS DE EXPERIENCIA DE LA ULTIMA CALIFICACION.</t>
  </si>
  <si>
    <t>Prestar el servicio de fotocopiado de alto rendimiento incluyendo operarios, servicio técnico,mantenimiento preventivo y correctivo,repuestos,papel,tóner, suministros y en general todo lo que se quiera para cumplir con este servicio de manera eficiente y oportuna.</t>
  </si>
  <si>
    <t>El fondo de Prestaciones Economicas Cesantias y Pensiones- FONCEP, requiere la contratacion para el Diseño, elaboracion y entrega de chaquetas institucionales con los logos de Bogotá Humana y FONCEP para ser utilizadas por los servidores pûblicos de la entidad, de acuerdo con las especificaciones técnicas establecidas en el Manual de Imagen Corporativa y Visual de Administracion Distrital Bogota Humana</t>
  </si>
  <si>
    <t>Prestar los servicios mantenimiento de Software contable DMS al FONCEP, Para apoyar a la Subdireccion Financiera y Administrativa. Área de contabilida, para la adecuada utilizacion del aplicativo DMS e la entidad.</t>
  </si>
  <si>
    <t>Contratar el apoyo a la gestión institucional para realizar el apoyo operativo y logístico en el evento " Celebración del Día Distrital del Pensionado Foncep", de acuerdo con los lineamientos técnicos, naturales y protocolos vigentes por las entidades de la administración distrital.</t>
  </si>
  <si>
    <t>Prestar los servicios de apoyo para el desarrollo de las actividades de clasificacion, acomodacion,traslado y ubicación de todos los elementos de oficina y computo que son sujetos para incluirlos en el proceso de bajas de la Entidad para la vigencia 2013</t>
  </si>
  <si>
    <t>diseñar, elaborar y suministrar material de Merchandising (sonbrillas y/o paraguas) con logos de "Bogota Humana" Y FONCEP</t>
  </si>
  <si>
    <t xml:space="preserve">Fondo  de Prestaciones Economicas Cesantias y Pensiones FONCEP, esta interesado en contratar un test de intrusion con el fin de mejorar los puntos vulnerables de la seguridad de la red de esta manera proporcionar el concreto manejo de la informacionde la entidad de los asociados </t>
  </si>
  <si>
    <t>Suministro de toner nuevos de alto rendimiento para las impresoras de propiedad del Foncep el suministo se realizara mensualmente de acuerdo a las necesidades del FONCEP</t>
  </si>
  <si>
    <r>
      <t>Contratar a una persona natural o jurídica para que preste el servicio de alquiler, descargue, ubicación y cargue con transporte de mesas y sillas para el evento del día distrital del pensionado FONCEP, con el fin de garantizar el bienestar y buen desarrollo del evento. Para el logro efectivo del objeto del contrato que se suscriba, el contratista deberá garantizar lo siguiente:</t>
    </r>
    <r>
      <rPr>
        <sz val="10"/>
        <color indexed="8"/>
        <rFont val="Arial"/>
        <family val="2"/>
      </rPr>
      <t xml:space="preserve"> 1.SILLAS: Las sillas para el evento deben ser sillas plásticas sin brazos color blanco. Cantidad 3.000 2. MESAS:</t>
    </r>
    <r>
      <rPr>
        <b/>
        <sz val="10"/>
        <color indexed="8"/>
        <rFont val="Arial"/>
        <family val="2"/>
      </rPr>
      <t xml:space="preserve"> </t>
    </r>
    <r>
      <rPr>
        <sz val="10"/>
        <color indexed="8"/>
        <rFont val="Arial"/>
        <family val="2"/>
      </rPr>
      <t xml:space="preserve">Las mesas deben ser plásticas o plegables de 4 puestos. Cantidad 750.3. LOGISTICA Y TRANSPORTE (Ida y Regreso): Garantizar el descargue, ubicación y cargue de la totalidad de sillas y mesas. Cantidad 1 Global </t>
    </r>
  </si>
  <si>
    <t>Contratar a una persona natural o jurídica, en unión temporal o consorcio para que suministre los alimentos (lechona) incluido el servicio y el transporte para el evento del "DIA DISTRITAL DEL PENSIONADO FONCEP"</t>
  </si>
  <si>
    <t>El fondo de Prestaciones Economicas, Cesantias y Pensiones ,contratara con la persona juridicaGREEN-TIC S.A. NIT 900392699-3, La compra venta de un Sistema de Aire Acondicionado de Precision,su respectiva instalacion y puesta en funcionamiento a satisfaccion, para adaptar la temperatura en el rack y asi proporcionar el correcto funcionamiento de los equipos de computode la nueva sede ubicada en la carrera 6 No 14-98 o donde lo determine el FONCEP</t>
  </si>
  <si>
    <t>prestar los servicios  de formacion según los subsistemas : Subsistema de gestion de calidad a partir de la norma NTCGP 1000,subsistema de gestion ambiental en concordancia con la ISO 14001,, Subsistema de seguridad industrial y salud ocupacional a partir de la OHSAS 18001 y subsistema de seguridad en la informacion desde la ISO 27001, en armonia con la NTD SIG 001: 2011</t>
  </si>
  <si>
    <t>Prestar los servicios de apoyo para el desarrollo de las actividades de clasificacion, acomodacion,traslado y ubicación de todos los elementos de oficina y computo que son sujetos para incluirlos en el proceso de bajas de la Entidad para la vigencia 2013.</t>
  </si>
  <si>
    <t>Prestar los servicios de apoyo para el desarrollo de las actividades de clasificacion, acomodacion,traslado y ubicación de todos los elementos de oficina y computo que son sujetos para incluirlos en el proceso de bajas de la Entidad para la vigencia 2013.Esta actividad se realizara en las sedes del FONCEP en donde haya elementos obsoletos.</t>
  </si>
  <si>
    <t xml:space="preserve">contrtar el apoyo  a la gestion institucional para desarrollo de las politicas de recurso humano en el tema del bienestar social de los servidores publicos y beneficiarios de la institucion </t>
  </si>
  <si>
    <t>El fondo de Prestaciones Economicas,Cesantiuas y Pensiones FONCEP, esta interesado en contratar con personas naturales, juridicas,consorcio o union temporal, la adquisicion de una (1) licencia de AutoCAD 3D 2014 y suscripcion a un año, según las especificaciones estipuladas en el numeral 1,1 del presente contrato</t>
  </si>
  <si>
    <t>apoyar las actividas relacionadas con la administracion y manejo del sistema distrital de quejas y soluciones SDQS- Asi como el apoyo en lo relacionado con el plan institucional de Getion Ambiental en el Foncep</t>
  </si>
  <si>
    <t>Diseñar,Elaborar y hacer seguimiento al proceso de produccion de las piezas comunicacionales, materiales,divulgativo y promocional, que requiera el Fondo de Prestaciones Economicas, Cesantias y Pensiones FONCEP, para fortalecer los procesos de de divulgacion ,socializacion y satisfaccion de los usuarios de la entidad y la ciudadania en general,dentro del marco de conformidad con lo establecido en los estudios previos.</t>
  </si>
  <si>
    <t>Contratar la organización, realizacion, de examenes medicos periodicos ocupacionales, de ingreso y retiro de los funcionarios de la Entidad de conformidad con las especificaciones tècnicas descritas en la presente invitacion. Se requiere de los siguientes servicios discriminados de la siguiente forma.</t>
  </si>
  <si>
    <t>contratar la publicacion de dos(2) paginas de Despachos Publicos, con la informacion institucional de contacto del Fondo de Prestaciones Economicas,Cesantias y Pensiones- FONCEP, que incluye 20 ejemplares par aentidad.</t>
  </si>
  <si>
    <t>Apoyar las actividades relacionadas con el manejo del conmutador y atencion telefonico a los usuarios y ciudadanos en general que por medio de este canal, solicitan informacion o servicios ante el Fondo de Prestaciones Economicas, Cesntias y Pensiones -FONCEP</t>
  </si>
  <si>
    <t>Prestar los servicios profesionales de apoyo a la gestion especializados  en el rediseño  del web  del foncep</t>
  </si>
  <si>
    <t>administrar mediante patrimonio autonomo los recursos financieros al pago del pasivo laboral de cesantias de las entidades afiliadas al Foncep,asi como la inversion y el manejo de las reservas que se han constituido para el saneamiento del mismo el cual estara conformado por los recursos que transfieran las entidades para tales fines</t>
  </si>
  <si>
    <t xml:space="preserve">EL FONDO DE PRESTACIONES ECONOMICAS CESANTIAS Y PENSIONES FONCEP,REQUIERE REALIZAR LA COMPRAVENTA DE LLANATAS PARA LOS TRES VEHICULOS DE LA ENTIDAD. INCLUYE BALANCEO Y ALINEACION </t>
  </si>
  <si>
    <t>prestar apoyo a la gestion de la Entidad a partir del desarrollo de estrategias encaminadas a divulgar los propositos y gestion del Fondo de Prestaciones Economicas, Cesantias y Pensiones FONCEP, mediante herramientas audivisuales.</t>
  </si>
  <si>
    <t>contratar para el Fondo de Prestaciones Economicas Cesantias y Pensiones -FONCEP la compra de vasos de papel sin asa, impreso con el logo del FONCEp con capacidad de 4oz fluidas, para bebidas calientes.</t>
  </si>
  <si>
    <t>elaborar y suministrar material de Merchandising de acuerdo a los requerimientos y diseños entregados por el FONCEp de acuerdo con el Manual de Imagen Institucional del Distrito Capital, para ser entregados a los pensionados, afiliados y servidores publicos del FOndo de PRestaciones Economicas; Cesantias y Pensiones Foncep, como parte de la estrategia de posicionamiento institucional y el plan de Comunicaciones de la Entidad.</t>
  </si>
  <si>
    <t>Gestionar la venta en subasta publica o por cualquier otro mecanismo autorizado por la ley, de los bienes muebles de la Entidad que no presentan utilidad y servicio para el FONCEP</t>
  </si>
  <si>
    <t>Contratar para el Fondo de Prestaciones Economicas Cesantias y Pensiones -FONCEP la compra de canecas de basura para las diferentres sedes del FONCEP en cumplñimiento de las normas ambientales y para mejorar las condiciones internas de la entidad</t>
  </si>
  <si>
    <t>La  adquisicio, instalacion configuracion implementacion y `puesta en marcha de una plataforma de seguridad informatica de acurdo con las especificaciones tecnicas</t>
  </si>
  <si>
    <t>Prestar los servicios de apoyo al Programa de Gestión Documental del FONCEP, desarrollando actividades, enfocadas a garantizar el manejo y la custodia, de los documentos que reposan en el Archivo Central de la entidad</t>
  </si>
  <si>
    <t>Adquirir licencia antivirus por un año administrable a traves de una consola, con el fin de asegurar  el patrimonioinformatico  y tangible a nivel tecnologico con los nuevos avances en sofware para la detencion de toda clase de virus y dotar al personal con las ultimas actualizaciones en en definiciones de virus y nuevas herramientas para su eliminacion, segun las especificaciones contemplads en las especificaciones tecnicas</t>
  </si>
  <si>
    <r>
      <t xml:space="preserve">Contratar la prestación de servicios especializados para el Fondo de Prestaciones Económicas, Cesantías y Pensiones FONCEP¸ descritos en los siguientes ítems </t>
    </r>
    <r>
      <rPr>
        <b/>
        <sz val="10"/>
        <rFont val="Arial"/>
        <family val="2"/>
      </rPr>
      <t>intem 1</t>
    </r>
    <r>
      <rPr>
        <sz val="10"/>
        <rFont val="Arial"/>
        <family val="2"/>
      </rPr>
      <t>:Organización documental de expedientes que conforman el fondo documental de la subdirección de Prestaciones Económicas: expedientes pensionales activos, cuotas partes, bonos pensionales, en cumplimiento del acuerdo 06 de 2011 del Archivo General de la Nación.</t>
    </r>
    <r>
      <rPr>
        <b/>
        <sz val="10"/>
        <rFont val="Arial"/>
        <family val="2"/>
      </rPr>
      <t xml:space="preserve">item </t>
    </r>
    <r>
      <rPr>
        <sz val="10"/>
        <rFont val="Arial"/>
        <family val="2"/>
      </rPr>
      <t>2Digitalización e indexación de de expedientes que conforman el fondo documental de la subdirección de Prestaciones Económicas: pensionales activos, cuotas partes y bonos pensionales.</t>
    </r>
  </si>
  <si>
    <t>El fondo de prestaciones economicas, cesantias y Pensiones-Foncep requiere contratar el servicio de mantenimiento correctivo a todo costo para el parque automotor de la Entidad, de los siguientes vehiculos: OBF 943 CHEVROLET VITARA 2006 OBG 928 CHEVROLET VITARA 2008</t>
  </si>
  <si>
    <t>El fondo de Prestaciones Economicas, Cesantias y Pensiones FONCEP, requiere realizar la compra de 1000 resmas de papel tamaño carta, de 75gr calidad bond, en tipo de papel ecologico</t>
  </si>
  <si>
    <t>El Fondo de prestaciones  economicas, cesantias y Pensiones Foncep, esta interesado en contratar con personas naturales, juridicas,consorcio o union temporal la compra venta de un sistema de control de acceso biometrico por huella y por lector de codigo de barras, con el fin de dar seguridad, filtrar el acceso de personas no autorizadas a las instalaciones y limitar el acceso a ciertas areas que manejan informacion sensible. Este sistema sistema estará operando en la nueva sede ubicada en la carrera 6 No 14-98 y en el archivo;</t>
  </si>
  <si>
    <t>El Fondo de prestaciones  economicas, cesantias y Pensiones Foncep, esta interesado en contratar con personas naturales, juridicas,consorcio o union temporal la compra venta de un sistema digital de asignacion de turnos y una plataforma virtual para la administracion  de la atencion al ciudadano con su respectiva intalacion fisic, puesta en march, monitoreo, control y capacitacion.</t>
  </si>
  <si>
    <t>El fondo de Prestaciones Economicas, Cesantias y Pensiones FONCEp, esta interesado en contratar con personas naturales, juridicas, consorcio o unio temporal la compra venta de un sistema digital de pantallas interactivas o tableros inteligentes</t>
  </si>
  <si>
    <t>contratar por el sistema de precios unitarios fijos, sin formula de reajustes, la remodelacion, instalacion de redes electricas, redes de cableado estructurado, suministro y dotacion de muebles de la sede definitiva del fondo de prestaciones economicas, cesantias y pensiones- FOncep, ubicada en los pisos 2,6 y 7 de las torres A del condomino Parque Santander en la carrera 6No 14-16</t>
  </si>
  <si>
    <t>El fondo de Prestaciones Economicas, Cesantias y Pensiones FONCEp, esta interesado en contratar con una persona natural, juridica, consorcio o union temporal, para la compra de camaras de television para la seguridad de la Entidad de acuerdo a las especificaciones tecnicas del obejeto a contratar</t>
  </si>
  <si>
    <t>Sin Iniciar</t>
  </si>
  <si>
    <t>23/05/213</t>
  </si>
  <si>
    <t>4.06% Sobre comision de venta</t>
  </si>
  <si>
    <t>Pendiente por Liquidar</t>
  </si>
  <si>
    <t>Hector Manuel Cely Rodriguez - Contrato 101 - 2013</t>
  </si>
  <si>
    <t>Sin Iniciar  / Anulado</t>
  </si>
  <si>
    <t>Anulado</t>
  </si>
  <si>
    <t>contratacion Directa</t>
  </si>
  <si>
    <t>Elkin Robert Morales</t>
  </si>
  <si>
    <t>selección Abreviada</t>
  </si>
  <si>
    <t>Licitacion Publica</t>
  </si>
  <si>
    <t>Selección Abrevida</t>
  </si>
  <si>
    <t>El Fondo de Prestaciones Economicas Cesantias y Pensiones- FONCEP , requiere la compra de los Elementos de proteccion Personal para los funcionarios que realizan labores administrativas en la Entidad consistentes en: MOUSE PAD y reposa muñecas para teclado WR 310LE</t>
  </si>
  <si>
    <t>Contrato de Seguro</t>
  </si>
  <si>
    <t>29/09/2014 hasta 24/12/2015</t>
  </si>
  <si>
    <t>23/12/2014 hasta 23/11/2015</t>
  </si>
  <si>
    <t>Expiro</t>
  </si>
  <si>
    <t>Vigente</t>
  </si>
  <si>
    <t>Ruben Alfredo Nieto Gomez / Wilson Sneider Torrado Gonzalez</t>
  </si>
  <si>
    <t>13-12-2170873</t>
  </si>
  <si>
    <t>13-12-2181376</t>
  </si>
  <si>
    <t>13-12-2031490</t>
  </si>
  <si>
    <t>13-12-1925234</t>
  </si>
  <si>
    <t>13-12-1925297</t>
  </si>
  <si>
    <t>liquidado Bilateralmente</t>
  </si>
  <si>
    <t>13-12-1925477</t>
  </si>
  <si>
    <t>13-12-2181546</t>
  </si>
  <si>
    <t>13-12-2167184</t>
  </si>
  <si>
    <t>Conciliacion</t>
  </si>
  <si>
    <t>13-13-1521970</t>
  </si>
  <si>
    <t>13-12-1967843</t>
  </si>
  <si>
    <t>13-12-1433350</t>
  </si>
  <si>
    <t>13-12-1434398</t>
  </si>
  <si>
    <t>13-12-1434502</t>
  </si>
  <si>
    <t>13-12-1434566</t>
  </si>
  <si>
    <t>13-12-1924684</t>
  </si>
  <si>
    <t>13-12-1924743</t>
  </si>
  <si>
    <t>13-12-1434662</t>
  </si>
  <si>
    <t>13-12-1924927</t>
  </si>
  <si>
    <t>13-12-1434770</t>
  </si>
  <si>
    <t>13-12-1925093</t>
  </si>
  <si>
    <t>13-12-1622068</t>
  </si>
  <si>
    <t>13-12-2031379</t>
  </si>
  <si>
    <t>13-11-1546105</t>
  </si>
  <si>
    <t>14-12-2352544</t>
  </si>
  <si>
    <t>13-13-1638266</t>
  </si>
  <si>
    <t>13-12-1967205</t>
  </si>
  <si>
    <t>13-12-1967286</t>
  </si>
  <si>
    <t>13-12-1967358</t>
  </si>
  <si>
    <t>13-1-88948</t>
  </si>
  <si>
    <t>13-12-1967816</t>
  </si>
  <si>
    <t>13-12-1967606</t>
  </si>
  <si>
    <t>13-12-1967681</t>
  </si>
  <si>
    <t>13-12-2181610</t>
  </si>
  <si>
    <t>13-13-1721348</t>
  </si>
  <si>
    <t>13-11-1642150</t>
  </si>
  <si>
    <t>13-12-2200362</t>
  </si>
  <si>
    <t>13-11-1676345</t>
  </si>
  <si>
    <t>13-13-1747693</t>
  </si>
  <si>
    <t>13-13-1756101</t>
  </si>
  <si>
    <t>13-13-1825286</t>
  </si>
  <si>
    <t>13-13-1750972</t>
  </si>
  <si>
    <t>13-13-1833903</t>
  </si>
  <si>
    <t>13-12-2031545</t>
  </si>
  <si>
    <t>13-12-2181664</t>
  </si>
  <si>
    <t>13-12-2031569</t>
  </si>
  <si>
    <t>13-12-2181689</t>
  </si>
  <si>
    <t>13-12-2031593</t>
  </si>
  <si>
    <t>13-12-2031851</t>
  </si>
  <si>
    <t>13-12-2031911</t>
  </si>
  <si>
    <t>Cindy Natally Duarte Hincapie</t>
  </si>
  <si>
    <t>13-12-2031618</t>
  </si>
  <si>
    <t>13-13-1898575</t>
  </si>
  <si>
    <t>13-13-1891712</t>
  </si>
  <si>
    <t>13-13-1877827</t>
  </si>
  <si>
    <t>13-12-2031640</t>
  </si>
  <si>
    <t>13-12-2032026</t>
  </si>
  <si>
    <t>13-13-1933376</t>
  </si>
  <si>
    <t>13-13-1936382</t>
  </si>
  <si>
    <t>13-12-2032159</t>
  </si>
  <si>
    <t>13-12-2032227</t>
  </si>
  <si>
    <t>13-13-2008535</t>
  </si>
  <si>
    <t>13-13-2017398</t>
  </si>
  <si>
    <t>13-11-1894920</t>
  </si>
  <si>
    <t>13-12-2032086</t>
  </si>
  <si>
    <t>24/102013</t>
  </si>
  <si>
    <t>13-12-2170797</t>
  </si>
  <si>
    <t>13-12-2167384</t>
  </si>
  <si>
    <t>13-12-2182808</t>
  </si>
  <si>
    <t>El Fondo de Prestaciones Económicas, Cesantías y Pensiones FONCEP, está interesado en contratar con personas naturales, jurídicas, consorcio o unión temporal, la adquisición de tres (3) licencias de Project y tres (3) licencias de Visio.</t>
  </si>
  <si>
    <t>13-13-2056167</t>
  </si>
  <si>
    <t>13-11-2045470</t>
  </si>
  <si>
    <t>3-13-2110645</t>
  </si>
  <si>
    <t>Contratar el apoyo a la gestión institucional para realizar el apoyo operativo y
logístico en el evento "Rendición de Cuentas FONCEP", de acuerdo con los lineamientos
técnicos, manuales y protocolos vigentes por las entidades de la administración distrital</t>
  </si>
  <si>
    <t>13-13-2110678</t>
  </si>
  <si>
    <t>13-13-2107580</t>
  </si>
  <si>
    <t>13-13-2136414</t>
  </si>
  <si>
    <t>Contratar el servicio de actualización de licencias y
soporte técnico denominado Software Update License
&amp; Support para los productos ORACLE, licenciados
por el FONCEP de conformidad con la propuesta No.
4519210 del 16 de Julio de 2013 presentada por el
contratista, la cual hace parte integral del presente
contrato.</t>
  </si>
  <si>
    <t>13-13-2119525</t>
  </si>
  <si>
    <t>13-13-2110928</t>
  </si>
  <si>
    <t>13-11-2112023</t>
  </si>
  <si>
    <t>13-13-2163739</t>
  </si>
  <si>
    <t>13-1-103748</t>
  </si>
  <si>
    <t>13-1-100761</t>
  </si>
  <si>
    <t>13-13-2163328</t>
  </si>
  <si>
    <t>El Fondo de Prestaciones Económicas, Cesantías y Pensiones FONCEP, está interesado en contratar con personas naturales, jurídicas en consorcio o unión temporal  la compra venta de dos UPS con instalación puesta en funcionamiento a satisfacción, con el fin de proteger por fallas, variaciones o picos de voltaje todos los elementos contenidos en el rack y elementos periféricos como las terminales de computo, de esta manera proporcionar un flujo de corriente estable ante cualquier anomalía para los equipos del centro de computo y preservar el patrimonio en la nueva sede ubicada en la carrera 6 número 14 ¿ 98 o el sitio que determine el FONCEP según las especificaciones estipuladas en el numeral 2.3 del presente documento.</t>
  </si>
  <si>
    <t>13-11-2000212</t>
  </si>
  <si>
    <t>13-13-2186340</t>
  </si>
  <si>
    <t>13-13-2186131</t>
  </si>
  <si>
    <t>13-13-2186111</t>
  </si>
  <si>
    <t>13-13-2185925</t>
  </si>
  <si>
    <t>13-13-2194405</t>
  </si>
  <si>
    <t>Prestar los servicios profesionales en el area administrativa y financiera. Para apoyar la gestion institucional en la adecuacion de la nueva sede del edificio condominio parque santander.</t>
  </si>
  <si>
    <t>12-12-772499</t>
  </si>
  <si>
    <t>12-12-772556</t>
  </si>
  <si>
    <t>12-12-772625</t>
  </si>
  <si>
    <t>12-12-772691</t>
  </si>
  <si>
    <t>12-12-772737</t>
  </si>
  <si>
    <t>12-12-772762</t>
  </si>
  <si>
    <t>12-12-792996</t>
  </si>
  <si>
    <t>12-12-806992</t>
  </si>
  <si>
    <t>12-12-801031</t>
  </si>
  <si>
    <t>12-12-814415</t>
  </si>
  <si>
    <t>12-12-814394</t>
  </si>
  <si>
    <t>12-12-814431</t>
  </si>
  <si>
    <t>12-12-814304</t>
  </si>
  <si>
    <t>12-12-842066</t>
  </si>
  <si>
    <t>12-12-888756</t>
  </si>
  <si>
    <t>12-12-922974</t>
  </si>
  <si>
    <t>12-11-867212</t>
  </si>
  <si>
    <t>12-1-78642</t>
  </si>
  <si>
    <t>12-9-352665</t>
  </si>
  <si>
    <t>12-12-964358</t>
  </si>
  <si>
    <t>12-12-964380</t>
  </si>
  <si>
    <t>12-12-972399</t>
  </si>
  <si>
    <t>12-11-985758</t>
  </si>
  <si>
    <t>12-12-988562</t>
  </si>
  <si>
    <t>12-12-988581</t>
  </si>
  <si>
    <t>12-12-1004338</t>
  </si>
  <si>
    <t>12-12-1004809</t>
  </si>
  <si>
    <t>12-12-1013958</t>
  </si>
  <si>
    <t>12-12-1014025</t>
  </si>
  <si>
    <t>12-12-1019842</t>
  </si>
  <si>
    <t>12-12-1059692</t>
  </si>
  <si>
    <t>12-12-1059728</t>
  </si>
  <si>
    <t>12-15-1070131</t>
  </si>
  <si>
    <t>Concurso de Meritos</t>
  </si>
  <si>
    <t>12-12-1086542</t>
  </si>
  <si>
    <t>12-12-1149466</t>
  </si>
  <si>
    <t>12-12-1149527</t>
  </si>
  <si>
    <t>12-12-1149573</t>
  </si>
  <si>
    <t>12-12-1149597</t>
  </si>
  <si>
    <t>12-12-1149616</t>
  </si>
  <si>
    <t>12-13-1163196</t>
  </si>
  <si>
    <t>12-13-1173454</t>
  </si>
  <si>
    <t>12-13-1179419</t>
  </si>
  <si>
    <t>12-12-1185516</t>
  </si>
  <si>
    <t>12-12-1195681</t>
  </si>
  <si>
    <t>12-12-1195710</t>
  </si>
  <si>
    <t>12-13-1201504</t>
  </si>
  <si>
    <t>12-13-1208213</t>
  </si>
  <si>
    <t>12-12-1210179</t>
  </si>
  <si>
    <t>12-12-1223693</t>
  </si>
  <si>
    <t>12-12-1223724</t>
  </si>
  <si>
    <t>12-12-1223769</t>
  </si>
  <si>
    <t>12-13-1214200</t>
  </si>
  <si>
    <t>12-13-1222801</t>
  </si>
  <si>
    <t>12-12-1224408</t>
  </si>
  <si>
    <t>12-12-1224435</t>
  </si>
  <si>
    <t>12-12-1224461</t>
  </si>
  <si>
    <t>12-12-1226006</t>
  </si>
  <si>
    <t>12-12-1226023</t>
  </si>
  <si>
    <t>12-12-1235030</t>
  </si>
  <si>
    <t>12-12-1322228</t>
  </si>
  <si>
    <t>12-12-1322301</t>
  </si>
  <si>
    <t>12-12-1322339</t>
  </si>
  <si>
    <t>12-12-1322405</t>
  </si>
  <si>
    <t>12-12-1322513</t>
  </si>
  <si>
    <t>12-12-1322550</t>
  </si>
  <si>
    <t>12-12-1322706</t>
  </si>
  <si>
    <t>12-12-1322777</t>
  </si>
  <si>
    <t>12-12-1322814</t>
  </si>
  <si>
    <t>12-12-1322966</t>
  </si>
  <si>
    <t>12-12-1323082</t>
  </si>
  <si>
    <t>12-11-1236919</t>
  </si>
  <si>
    <t>12-9-358536</t>
  </si>
  <si>
    <t>12-9-358570</t>
  </si>
  <si>
    <t>12-13-1242070</t>
  </si>
  <si>
    <t>12-13-1247113</t>
  </si>
  <si>
    <t>12-13-1258971</t>
  </si>
  <si>
    <t>12-13-1277620</t>
  </si>
  <si>
    <t>12-13-1277898</t>
  </si>
  <si>
    <t>12-13-1331588</t>
  </si>
  <si>
    <t>minima Cuantia</t>
  </si>
  <si>
    <t>Liquidado Unilateralmente</t>
  </si>
  <si>
    <t>Resolución 1126 / 2012</t>
  </si>
  <si>
    <t>12-13-832503</t>
  </si>
  <si>
    <t>18//07/13</t>
  </si>
  <si>
    <t>16/072013</t>
  </si>
  <si>
    <t>Sin erogación</t>
  </si>
  <si>
    <t>SIN INICIAR</t>
  </si>
  <si>
    <t>14-12-2314965</t>
  </si>
  <si>
    <t>COMPENSAR</t>
  </si>
  <si>
    <t>14-13-2404122</t>
  </si>
  <si>
    <t>Prestar el servicio de mensajeria expresa para la recepcion , administracion y entrega  certificada o personalizada de correspondecia del Fondo  de Prestaciones Economicas, Cesantias y Pensiones Foncep</t>
  </si>
  <si>
    <t>14-13-2443298</t>
  </si>
  <si>
    <t>Contratar el servicio de suministro de combustible (gasolina corriente y ACPM)  y el servicio de serviteca para el parque automotor del Fondo de Prestaciones Economicas, Cesantias y Pensiones FONCEP</t>
  </si>
  <si>
    <t>14-13-2460509</t>
  </si>
  <si>
    <t>La compra venta de chalecos distintivos para la estructura de la brigada de emergencias del FONCEP</t>
  </si>
  <si>
    <t>14-13-2460539</t>
  </si>
  <si>
    <t>La compra venta de elementos de Proteccion Personal para los funcionarios de archivo consistentes en : proteccion respiratoria para polvo, bata de tela, guantes carnaza botas de seguridad suela antideslizante, guante baqueta, bota- dielectrica, conjunto jean</t>
  </si>
  <si>
    <t>14-13-2476581</t>
  </si>
  <si>
    <t>Prestar el servicio de publicacion de edictos emplazatorios y demas avisos y/o publicaciones requeridas por la entidad, de acuerdo con la ley o las normas aplicables de conformidad con los requerimientos tecnicos exigidos para el efecto,contemplado en el Plan Anual de Adquisiciones (PAA) 2014 de la entidad en el codigo de Bienes y Servicios 82121506</t>
  </si>
  <si>
    <t>14-13-2478298</t>
  </si>
  <si>
    <t>Contratar el servicio de suministro de alimento consistente en desayuno y coffe-brakes, junto con el servicio de apoyo logistico de meseros, que incluya la atencion y recepcion de todo tipo de eventos que solicite la entidad.</t>
  </si>
  <si>
    <t>14-13-2659596</t>
  </si>
  <si>
    <t>CONTRATAR LA ORGANIZACIÓN  Y REALIZACION DE LOS EXAMENES MEDICOS DE INGRESO , EGRESO, SEGUIMIENTO A LOS FUNCIONARIOS DE LA ENTIDAD DE CONFORMIDAD CON LAS ESPECIFICACIONES TECNICAS DESCRITAS EN LA PRSENTE INVITACION</t>
  </si>
  <si>
    <t>14-13-2670916</t>
  </si>
  <si>
    <t>CONTRATATAR LA PRESTACION DEL SERVICIO DE FOTOCOPIADO DE ALTO RENDIMIENTO INCLUYENDO OPERARIOS, SERVICIO TECNICO, MANTENIMIENTO PREVENTIVO Y CORRECTIVO, REPUESTOS, PAPEL, TONER, SUMINISTRO Y EN GENERAL TODO LO QUE REQUIERA PARA CUMPLIR CON ESTE SERVICIO DE MANERA EFICIENTE Y OPORTUNA</t>
  </si>
  <si>
    <t>EXPRESSERVICES LTDA</t>
  </si>
  <si>
    <t xml:space="preserve">ULISES EUGENIO MARTINES MORA / SERVICENTRO ESSO AVDA TERCERA </t>
  </si>
  <si>
    <t>inbelta y/o hernan beltran amortegui</t>
  </si>
  <si>
    <t>Q.C.E. CALIDAD COMPORTAMIENTO EMPRESARIAL</t>
  </si>
  <si>
    <t>CASSA CREATIVA SAS</t>
  </si>
  <si>
    <t>LOS HORNITOS PASTELERIA Y PANADERIA S.A.S</t>
  </si>
  <si>
    <t>CAJA DE COMPENSACION FAMILIAR COMPENSAR</t>
  </si>
  <si>
    <t>GRAN IMAGEN E.U</t>
  </si>
  <si>
    <t>14-12-2726642</t>
  </si>
  <si>
    <t>Prestar los servicios  de apoyo a la gestion de soporte Tecnico, actualizaciony mantenimiento del aplicativo VISION EMPRESARIAL, asegurando el uso del mismo y renovacion de la licencia.Asi mismo el contratista realizara el acompañamiento con el fin de adecuar el aplicativo a las exigencias y necesidades que la administracion requiere con miras al cumplimiento del plan  estrategico 2012-2016</t>
  </si>
  <si>
    <t>PESEMOS S.A.</t>
  </si>
  <si>
    <t xml:space="preserve">PLANEACION </t>
  </si>
  <si>
    <t>NA</t>
  </si>
  <si>
    <t>CONTRATAR LOS SERVICIOS PROFESIONALES DE UN CORREDOR  O INTERMEDIARIO DE SEGUROS QUE APOYE TECNICA, FINANCIERA Y ADMINISTRATIVAMENTE AL FONDO DE PRESTACIONES, ECONOMICAS CESANTIAS Y PENSIONES FONCEP, EN EL MANEJO INTEGRAL DE LOS SEGUROS DE LA ENTIDAD.CODIGO PLAN ANUAL DE ADQUISICIONES 80101510</t>
  </si>
  <si>
    <t>union temporal proseguros porto y CIA</t>
  </si>
  <si>
    <t>Por Comision de Venta</t>
  </si>
  <si>
    <t xml:space="preserve"> apartir de la suscrpcion y hasta la fecha de vencimoiento de los seguros expedidos o renovados</t>
  </si>
  <si>
    <t>14-12-2792583</t>
  </si>
  <si>
    <t>Realizar las actividades profesionales necesarias para la contabilizacion de la nomina de pensionado del fondo de prestaciones economica, cesantias y pensiones FONCEP, elaborar las conciliaciones de bancos y del consorcio y proyectar los informes correspondientes incluyendo la depuracion de saldos</t>
  </si>
  <si>
    <t>CHARLIE ALBERTO ANGULO ANGULO</t>
  </si>
  <si>
    <t>14-12-2801675</t>
  </si>
  <si>
    <t xml:space="preserve">realizar actividades propias de un profesional universitario especializado, necesarias para garantizar el correcto pago de las mesadas pensionales mediante el seguimiento y control a dad uno de estos pagos y preparar los informes requeridos en relacion a la funcion </t>
  </si>
  <si>
    <t>14-12-2903875</t>
  </si>
  <si>
    <t xml:space="preserve">Prestar el servicio de apoyo para las actividades de transporte documental, motorizado, incluyendo para el efecto un equipo de comunicación móvil </t>
  </si>
  <si>
    <t>MARGARITA ROJAS DUARTE</t>
  </si>
  <si>
    <t>GIOVANNY HUMBERTO RIZO SALAZAR</t>
  </si>
  <si>
    <t>TESORERIA</t>
  </si>
  <si>
    <t>14-12-2904059</t>
  </si>
  <si>
    <t>14-12-2904105</t>
  </si>
  <si>
    <t>Diseñar, Elaborar y hacer seguimiento al proceso de producción de las piezas comunicacionales, material divulgativo, promocional y administrar el portal Web FONCEP que requiera el Fondo de Prestaciones Económicas, Cesantías y Pensiones FONCEP, para fortalecer los procesos de divulgación, socialización y comunicaciones. Código (UNSPSC) 80111620.</t>
  </si>
  <si>
    <t>14-12-2905428</t>
  </si>
  <si>
    <t>Realizar labores asistenciales  para conseguir dentro del archivo de la entidad la documentación soporte de las operaciones realizadas y registradas en relación a las transferencias recibidas del Ministerio de Educación Nacional para el pago de pensiones de docentes y de administrativos nacionalizados desde el año 1996 hasta el 2012, e incluir la información en una base de datos que nos permita obtener el saldo  de recursos a favor del MEN o del FONCEP, producto del desarrollo del convenio interadministrativo entre la Nación, Ministerio de Educación Nacional, Ministerio de Hacienda y Crédito Público y el Distrito Capital, para el pago de pensiones de personal docente y administrativo nacionalizado por la ley 43 de 1975 y otras leyes de la nacionalización de la educación</t>
  </si>
  <si>
    <t>14-12-905615</t>
  </si>
  <si>
    <t xml:space="preserve">Realizar labores asistenciales para conseguir dentro del archivo de la entidad la documentacion soporte de las operaciones realizadas y registradas en relacion a las transferencias del Ministerio de Educacion Nacional para el pago de Pensiones de docentes y de administrativos nacionalizados desde el año 1996 hasta el 2012, he incluir la informacion en una base de datos que nos permita obtener el saldo de recursos a favor del MEN  O DEL foncep, producto  del desarrollo interadministrativo  entre la Nacion, MEN,Ministerio de Hacienda y Credito Publico y el Distrito Capital, para el pago de Pensiones del Personal Docente y Administrativo Nacionalizado0 por la ley 43 de 1995 y otras Leyes de la Nacionalizacion de la Educacion </t>
  </si>
  <si>
    <t>14-12-2905653</t>
  </si>
  <si>
    <t>14-12-2905712</t>
  </si>
  <si>
    <t>Prestarlos servicios de apoyo a la entidad en lo relacionado con la vigilancia,Control y seguimiento de los procesos judiciales a cargo del FONCEP en todo el
Territorio nacional, .en virtud de lo cual deberá: i) Realizar la radicación y actualización de los distintos procesos o acciones de Tutela en el Sistema Integrado de Procesos Judiciales SIPROJ, de conformidad con la Circular 113 de 2011, ii) Suministrar.al FONCEP la información que permita realizar un control y
Vigilancia judicial, en lo relacionado con Acciones de Tutela y procesos designados Por el supervisor del contrato. iii) Realizar las diferentes tareas administrativas que le sean asignados por la Jefe de la Oficina Asesora Jurídica, con el fin de obtener una organización del área encomendada</t>
  </si>
  <si>
    <t>14-1-120703</t>
  </si>
  <si>
    <t>CONTRATAR UNA SOCIEDAD FIDUCIARIA (SF), O UNA SOCIEDAD ADMINISTRADORA DE PENSIONES (SAP), PARA ADMINISTRAR MEDIANTE PATRIMONIO AUTÓNOMO LOS RECURSOS FINANCIEROS DEL FONDO DE PENSIONES PÚBLICAS DE BOGOTÁ D.C., EN VIRTUD DE LO CUAL DEBERÁ: I) ADMINISTRAR LOS RECURSOS DEL FONDO DE PENSIONES PÚBLICAS DE BOGOTÁ D.C., LL) RECAUDAR LOS INGRESOS QUE SE GENEREN A FAVOR DEL PATRIMONIO.</t>
  </si>
  <si>
    <t>Licitación Publica</t>
  </si>
  <si>
    <t>14-12-2905809</t>
  </si>
  <si>
    <t xml:space="preserve">Contratar el servicio de identificación, moldeamiento, análisis, automatización implementación e integración de todos y cada uno de los procesos propios de pensiones, con base a la deontología aplicable en la herramienta informática “sistema de gestión documental ControlDOC. </t>
  </si>
  <si>
    <t>1412-2994343</t>
  </si>
  <si>
    <t>Prestar los servicios profesionales en lo referente al apoyo a la  contratación administrativa de la entidad, realizar los seguimientos respectivos, coordinar las acciones pertinentes en la operación cotidiana, ejercer el control documental y de evidencia, sustentar los análisis de la mejora, emitir conceptos referentes a lo jurídico, contribuir con el descongestionamiento del Área. y ejercer la representación jurídica cuando le sea otorgada.</t>
  </si>
  <si>
    <t>14-12-2994502</t>
  </si>
  <si>
    <t xml:space="preserve">Prestar los servicios de apoyo a la Oficina Asesora Jurídica en lo relacionado con la autenticación de fotocopias de los procesos con destino a los diferentes despachos judiciales. Archivo de los documentos en las carpetas administrativas de cada uno de los procesos. Efectuar el seguimiento a las diferentes solicitudes de antecedentes que deben ser entregados a los abogados externos. Adelantar los trámites a que haya lugar, relacionados con la autenticación de los poderes en la Notaría y las demás asignadas por el supervisor del contrato. </t>
  </si>
  <si>
    <t>14-12-2994559</t>
  </si>
  <si>
    <t>YURI CATHERINE ZAMORA</t>
  </si>
  <si>
    <t>JULIAN MARCEL TORO VELOZA</t>
  </si>
  <si>
    <t>PAOLA ANDREA BARRIOS</t>
  </si>
  <si>
    <t>ANGELA JAZMIN FONTECHA</t>
  </si>
  <si>
    <t>jhonny alberto gonzalez jimenez</t>
  </si>
  <si>
    <t>JULLY FERNANDA OIDOR VARGAS</t>
  </si>
  <si>
    <t>FIDUCIARIA POPULAR</t>
  </si>
  <si>
    <t>CONTROL ONLINE S.A.S</t>
  </si>
  <si>
    <t>VICTOR ALFONSO ROMERO BALLESTEROS</t>
  </si>
  <si>
    <t>WILLIAM YESID NIÑO CIFUENTES</t>
  </si>
  <si>
    <t>EVELIO BARON VANEGAS</t>
  </si>
  <si>
    <t>CONTABILIDAD Y TESORERIA</t>
  </si>
  <si>
    <t>SUBDIRECCION ADMINISTRATIVA Y FINANCIERA
SUBDIRECCION DE PRESTACIONES ECONOMICAS
AREA DE TESORERIA</t>
  </si>
  <si>
    <t>14-12-2994740</t>
  </si>
  <si>
    <t>definir los estudios y diseños estructurales requeridos para la instalacion de la planta electrica del foncep en el edificio condominio parque santander</t>
  </si>
  <si>
    <t>14-12-3003638</t>
  </si>
  <si>
    <t>prestar el apoyo a la gestion para asesorar a la entidad en la definicion de los estudios y diseños electrico, de audio y video y de cableado estructurado, que se requieren para remodelar y modernizar el piso 5 de la torre A del edificio condominio parque santander del Foncep.</t>
  </si>
  <si>
    <t>A&amp;T INGENIEROS S.A.S</t>
  </si>
  <si>
    <t xml:space="preserve">NEW TECHOLOGY </t>
  </si>
  <si>
    <t>14-12-3097330</t>
  </si>
  <si>
    <t>SAUDI STELLA LOPEZ SUAREZ</t>
  </si>
  <si>
    <t>14-11-2917686</t>
  </si>
  <si>
    <t>El Fondo de Prestaciones Economicas, Cesantias y Pensiones FONCEP,requiere contatar la prestacion del servicio integral de aseo y cafeteria en las instalaciones fisicas de las diferentes sedes del Foncep, incluyendo personal, maquinaria y equipos e insumos</t>
  </si>
  <si>
    <t>Seleccion Abreviada</t>
  </si>
  <si>
    <t>REPRESENTACIONES ELITE</t>
  </si>
  <si>
    <t>14-12-3192636</t>
  </si>
  <si>
    <t>contratar  el servicio  de actualizacion de licencias soporte tecnico denominado Sofware Update License y &amp; Upport para los productos ORACLE licenciados por el FONCEP</t>
  </si>
  <si>
    <t>14-11-2808560</t>
  </si>
  <si>
    <t>Contratar la prestación del servicio integral de vigilancia y seguridad en la modalidad de vigilancia fija con armas y medios tecnológicos, en las diferentes sedes del FONCEP, con el fin de asegurar la protección y custodia de las personas, bienes muebles e inmuebles de propiedad de la entidad y de los que legalmente sea o llegare a ser responsable, de conformidad con lo previsto en el Decreto 356 de 1994, Decreto 4950 de 2007, Resolución No. 2852 de 2008 y Circular Externa No. 2014320000025 de 2014 de la Superintendencia de Vigilancia y Seguridad Privada y demás normas concordantes y complementarias. Incluido en el Plan Anual de adquisiciones código 92101501.</t>
  </si>
  <si>
    <t>15-12-3283200</t>
  </si>
  <si>
    <t>Capacitar y actualizar en treinta y seis (36) horas a un grupo de cincuenta (50) servidores publicos del Fondo de Prestaciones Economicas Cesantias y Pensiones FONCEP,según el resultado de la encuesta de necesidades de capacitación enmarcados en el Plan Institucional de  Capacitacion  del FONCEP en temas de Contratación  estatal, supervision  de contratos, responsabilidad fiscal y compras</t>
  </si>
  <si>
    <t>15-12-3283091</t>
  </si>
  <si>
    <t>prestacion de servicios profesionales para desarrollar, apoyar,continuar la operacionalizacion , y dinamizacion de cada una de las actividades inherentes a mla implementacion plena del SIG conforme a los plazos establecidos y mantener, las directrices que orienten los procesos del sistema integrado del SIG en el FOncep, al amparo de la norma tecnica distrital NTD-SIG 001-2011, buscando la efectividad a traves de acciones de mejoramiento continuo o de los procesos y servicios con proposito de satisfacer las necesidades de los usuarios a traves del apoyo, orientacion y talleres, requeridos para los temas definidos en los productos y actividades de socializacion , diseño de campañas de expectativas del sistema y el apoyo en la implementacion de productos los cuales se vienen direccionando e implementando desde la oficina de planeacion</t>
  </si>
  <si>
    <t>15-12-3281613</t>
  </si>
  <si>
    <t>prestar los servicios de apoyo a la gestion para la sustanciacion y liquidacion de cuotas partes pensionales por cobrar y por pagar de la Gerencia de Bonos y Cuotas partes, a traves del aplicativo existente previa depuracion de los expedientes pensionales e informes financieros de la gerencia</t>
  </si>
  <si>
    <t>14-13-3159615</t>
  </si>
  <si>
    <t>Contratar los seguros que amparen los intereses patrimoniales actuales y futuros, asi como los bienes de propiedad del fondo de presaciones economicas cesantias y pensiones- foncep- que esten bajo su responsabilidad y custodia y aquellos que sean adquiridos  para desarrollar las funciones inherentes a su actividad</t>
  </si>
  <si>
    <t>El contratista se obliga  para con el Foncep a realizar la interventoria tecnica, administrativa, financiera y ambiental del contrato que resulte  de la licitacion publica LPF- 03-2014, que tiene por objeto: " Contratar por el sistema de precios unitarios fijos, formula de reajustes , la remodelacion , instalacion de redes electricas, redes de cableado, estructurado,suministro y dotacion de muebles del piso 5 de la torre A del Fondo de Prestaciones Economicas, Cesantias y pensiones -Foncep</t>
  </si>
  <si>
    <t>15-12-3281775</t>
  </si>
  <si>
    <t>Realizar  las labores de soporte a la gestion especializados en el diseño  de la intranet del FONCEP.</t>
  </si>
  <si>
    <t>15-12-3282046</t>
  </si>
  <si>
    <t>Prestar los servicios de apoyo en la gestion de la Entidad mediante el desarrollo de estrategias de comunicación  con enfasis en herramientas audiovisuales, encamindas a la divulgación de los tramites, servicios y en general la gestion  del Fondo de Prestaciones Economicas, Cesantias y Pensiones FONCEP</t>
  </si>
  <si>
    <t>14-13-3230520</t>
  </si>
  <si>
    <t>Adquisicion e isntalacion de los medios magneticos de almacenamiento de informacion  del Networking Video Recording NRV para mejorar las caracteristicas de grabacion efecutadas en tiempo real por las camaras de la Entidad, necesarios para el continuo y eficiente manejo del hardaware y software institucional.</t>
  </si>
  <si>
    <t>14-1-130304</t>
  </si>
  <si>
    <t>contratar por el sistema de precios unitarios fijos, sin formula de reajuste , la remoiodelacion, instalacion, instalacion de redes electricas, redes de cableado estructurado, suministro y dotacion de muebles del piso 5 de la torre a del fondo de prestaciones economicas cesantias y pensiones FONCEP</t>
  </si>
  <si>
    <t>14-13-3230656</t>
  </si>
  <si>
    <t xml:space="preserve">Adquisicion  e implementacion  de dispositivos para el procesamiento electronico de datos compatibles con los equipos DELL PowerEdge para la consolidacion  dela granja de servidores de la linea R72, necesarios para el continuo y eficiente manejo del hardaware y software institucional </t>
  </si>
  <si>
    <t>14-13-3232048</t>
  </si>
  <si>
    <t>El contratista de obliga  para con el FONCEp a realizar el mantenimiento y soporte del ORACLE RAC(REAL APLICATION CLUSTERS), para verificar los apuntadores  del mismo, la funcionalidad de la herramienta y realizar las correcciones necesarias para evitar  interrupciones  del servicio del servicio , degradacion de los tados y/o perdida de informacion</t>
  </si>
  <si>
    <t>contratar la adquisición , instalación y configuración del sofware Windows server r2 20132 standard, al igual que la dotación de las tarjetas de memoria para los equipos del centro de computo, necesario para continuo y eficiente manejo del hardware y sofware institucional.</t>
  </si>
  <si>
    <t>15-12-3282105</t>
  </si>
  <si>
    <t>Prestar servicio de soporte técnico y mantenimiento mediante la contratacion  del servicio de uso de las soluciones tecnologicas integradas para analisis de datos y de adminsitratacion de proyectos de auditorias de ACL Services en los productos denominados ACL Analytics y ACL GRC para el FONCEP</t>
  </si>
  <si>
    <t>14-13-3235784</t>
  </si>
  <si>
    <t>Adquisición de los dispositivos para el procesamiento electrónico de datos para las comunicaciones masivas mediante el suministro de carteleras digitales electrónicas, en conexidad con la estrategia de cero papel.</t>
  </si>
  <si>
    <t>14-13-3074480</t>
  </si>
  <si>
    <t>El fondo de Prestaciones Economicas, Cesantias y Pensiones FONCEP, esta interesado en contratar con personas naturales, juridicas, consorcio o union temporal la compra de 2 escaneres con caracteristicas tecnicas tipo A y 2 Tipo B, con el fin de dar continuidad al proyecto cero papel de la entidad</t>
  </si>
  <si>
    <t>14-13-3245609</t>
  </si>
  <si>
    <t>Contrar el apoyo a la gestion  institucional para realizar el apoyo operativo y logistico del evento" Rendicion de Cuentas de la vigencia 2014", de acuerdo con los lineamientos tecnicos, manuales y protocolos vigentes por las entidades de la Administración Distrital</t>
  </si>
  <si>
    <t>14-13-3245747</t>
  </si>
  <si>
    <t>Asesoria y acompañamiento en el analisis, diseño y esturacion del sistema de gestion de seguridad de la informacion bajo los requisitos exigidos en la norma ISO 27001, que permita a FONCEP contar con el GAP analisis inicial para el SGSI</t>
  </si>
  <si>
    <t>14-13-3232001</t>
  </si>
  <si>
    <t>Contratar a todo costo el mantenimiento preventivo y correctivo, repuestos y calibración del sistema eléctrico del tablero de acometida principal del Fondo de Prestaciones Económicas, Cesantías y Pensiones FONCEP, que está ubicado en la sede del Edificio Condominio Parque Santander</t>
  </si>
  <si>
    <t>14-13-3241207</t>
  </si>
  <si>
    <t>El contratista se obliga para con el foncep a suministrar e instalar de acuerdo al plan de emergencias de la entidad los equipos  extintores , señalizacion de rutas de evacuacion, botiquines para el foncep para mantener las disposiciones necesarias en materia  de prevencion, preparacion y respuesta ante ponteciales emergencias.</t>
  </si>
  <si>
    <t>14-13-3252937</t>
  </si>
  <si>
    <t>Contratar  el suministro de material impreso, digital, publicaciones y demas piezas comunicativas, de acuerdo a los requerimientos, lineamientos y/o diseños entregados por el FONCEp de acuerdo con el manual de Imagen Institucional del Distrito Capital, Para ser entregados a los pensionados , afiliados y servidores publicos del Fondo de Prestaciones Economicas, Cesantias y Pensiones FONCEP, comno parte de la estrategia  de posicionamiento Institucional y el plan de Comunicaciones de la Entidad</t>
  </si>
  <si>
    <t>14-13-3246495</t>
  </si>
  <si>
    <t>contratar la adquisicion del sofware gragon naturally speaking profesional multiusuario (ultima version) reconocimiento de voz y de trascripcion  de voz a texto en español, debidamente instaladas y probadas para uso del FONCEp</t>
  </si>
  <si>
    <t xml:space="preserve">El contratista se obliga  para con el foncep a prestar los servicios de soporte especializados en redes  de computadores  y administracion de servidores para soportar  los servicios  informaticos que prestan la oficina  de informatica y sistemas </t>
  </si>
  <si>
    <t>COMPAÑÍA ANDINA DE SEGURIDAD LTDA</t>
  </si>
  <si>
    <t>COLEGIO MAYOR DE NUESTRA SEÑORA DEL ROSARIO</t>
  </si>
  <si>
    <t>MANUEL ANTONIO GOMEZRESTREPO</t>
  </si>
  <si>
    <t>INES MARIA RAMOS</t>
  </si>
  <si>
    <t>SEGUROS DEL ESTADO</t>
  </si>
  <si>
    <t>union temporal interventoria foncep</t>
  </si>
  <si>
    <t>LUIS ANGEL CAMARGO FONSECA</t>
  </si>
  <si>
    <t>YIMI ALBERTO MUÑOZ PEREZ</t>
  </si>
  <si>
    <t>NETSYS  TECNOLOGY</t>
  </si>
  <si>
    <t>CONSORCIO ALMODER 2014</t>
  </si>
  <si>
    <t>COMPUTEL SYTEM S.A.S</t>
  </si>
  <si>
    <t>INFOBASE CONSULTORES SAS</t>
  </si>
  <si>
    <t>SUMINISTROS G Y O S.A.S.</t>
  </si>
  <si>
    <t>GIT LTDA</t>
  </si>
  <si>
    <t xml:space="preserve">INVERSIONES ESOFT S.AS </t>
  </si>
  <si>
    <t>SERVI IMÁGENES LIMITADA</t>
  </si>
  <si>
    <t>CINESTUDIO EL TUNEL</t>
  </si>
  <si>
    <t>SELLTECSA S.A.S.</t>
  </si>
  <si>
    <t>MICROS COMPATIBILIDAD REDES  Y ELEMENTOS S.A.S</t>
  </si>
  <si>
    <t>industrial de extintores ltda</t>
  </si>
  <si>
    <t>SILVA Y MUÑOZ IMPRESORES LIMITADA</t>
  </si>
  <si>
    <t>COMPAÑÍA COMERCIAL GOBE LTDA</t>
  </si>
  <si>
    <t>MICROS COMPATIBILIDAD REDES Y ELEMENTOS SAS</t>
  </si>
  <si>
    <t>BONOS Y CUOTAS PARTES</t>
  </si>
  <si>
    <t>union temporal interventoria foncep. Contrato 84 - 2014</t>
  </si>
  <si>
    <t>14-12-2273160</t>
  </si>
  <si>
    <t>PRESTAR LOS SERVICIOS DE APOYO PARA EL DESARROLLO DE LA ACTIVIDAD DE TRANSPORTE DOCUMENTAL MOTORIZADO, INCLUYENDO PARA EL EFECTO UN EQUIPO DE COMUNICACIÓN</t>
  </si>
  <si>
    <t>14-12-2273338</t>
  </si>
  <si>
    <t>14-12-2278117</t>
  </si>
  <si>
    <t>14-12-2278161</t>
  </si>
  <si>
    <t>Prestar los servicios  profecionales para representar judicial y extrajudicialmente al FAVIDI,hoy Fondo de Prestaciones  Economicas, Cesantias y Pensiones  FONCEP, para efectuar el cobro judicial de los creditos hipotecarios  vencidos , que le sean asignados a traves del supervisor del contrato.</t>
  </si>
  <si>
    <t>14-12-2279774</t>
  </si>
  <si>
    <t>14-12-2280422</t>
  </si>
  <si>
    <t>14-12-2280991</t>
  </si>
  <si>
    <t>14-12-2281206</t>
  </si>
  <si>
    <t>14-12-2281443</t>
  </si>
  <si>
    <t>14-12-2281633</t>
  </si>
  <si>
    <t>14-12-2281857</t>
  </si>
  <si>
    <t>14-12-2281982</t>
  </si>
  <si>
    <t>14-12-2301236</t>
  </si>
  <si>
    <t>14-12-2301355</t>
  </si>
  <si>
    <t>14-122303739</t>
  </si>
  <si>
    <t xml:space="preserve">prestar los servicios profesionales especializados  en la administracion de la bases de datos  con los que cuenta la entidad </t>
  </si>
  <si>
    <t>14-12-2304065</t>
  </si>
  <si>
    <t>PRESTAR LOS SERVICIOS PROFESIONALES EN LOS ASUNTOS RELACIONADOSCON EL ACOMPAÑAMIENTO A LA GESTION JURIDICA INSTITUCIONAL EN LOS PROCESOS CONTRACTUALES QUE LE SEAN CONSULTADOS ASI COMO  PROCESOS  DE CARÁCTER JURIDICO  QUE LE SEAN CONSULTADOS ASI COMO PROCESOS DE CARACTER JURIDICO QUE LE SEAN PUESTOS A CONSIDERACION EXPRESAMENTE</t>
  </si>
  <si>
    <t>14-12-2314232</t>
  </si>
  <si>
    <t>14-12-2315189</t>
  </si>
  <si>
    <t>capacitar y apoyar en comprension lectora, redaccion y ortografia a los funcionarios del Fondo de Prestaciones Economicas, Cesantias y Pensiones- FONCEP- Según resultado de la encuesta de necesidades de capacitacion enmarcados en el plan Institucional de Capacitacion del FONCEP</t>
  </si>
  <si>
    <t>14-12-2315611</t>
  </si>
  <si>
    <t>14-12-2352301</t>
  </si>
  <si>
    <t>PRESTAR LOS SERVICIOS PROFESIONALES EN EL PROCESO DE COMUNICACIONES PARA LA FORMULACION, EJECUCION Y SEGUIMIENTO DEL PLAN ANUAL ANUAL DE COMUNICACIONES, ADMINISTRACION DE REDES SOCIALES, CONTROL Y MANEJO DE CONTENIDOS A NIVEL INTERNO Y EXTERN, EN MARCO DE LAS POLITICAS DISTRITALES VIGENTES</t>
  </si>
  <si>
    <t>14-12-2352374</t>
  </si>
  <si>
    <t>14-12-2352457</t>
  </si>
  <si>
    <t xml:space="preserve">PRESTAR LOS SERVICIOS PROFESIONALES DE APOYO  PARA EL DESARROLLO  DE LAS CTIVIDADES MENCIONADAS  EN EL PLAN DE Accion 2014 para la elaboracion  de las tablas de valoracion documental y la elaboracion  del plan integral de conservacion para su presentacion al archivo de bogota </t>
  </si>
  <si>
    <t>PRESTAR LOS SERVICIOS PROFESIONALES EN LA ENTIDAD  EN LO RELACIONADO CON LAS ACTIVIDADES DE SELECCIÓN, CLASIFICACION , ORDENACION E INVENTARIO DEL FONDO DOCUMENTAL ACUMULADO DEL FONCEP, CON EL FIN DE ELABORAR LAS TABLAS DE VALORACION DOCUMENTAL A CARGO DEL FONCEP.</t>
  </si>
  <si>
    <t>14-12-2352630</t>
  </si>
  <si>
    <t>14-13-2670746</t>
  </si>
  <si>
    <t xml:space="preserve">CONTRATAR EL SUMINISTRO DE PAPELERIA Y ELEMENTOS DE OFICINA PARA GARANTIZAR EL CORRECTO Y OPORTUNO FUNCIONAMIENTO DEL FONCEP EN CUMPLIMIENTO DE LAS DISTINTAS FUNCIONES ASIGNADAS DENTRO DE LA ORBITA DE COMPETENCIAS MISIONALES Y FUNCIONALES DE CADA DEPENDENCIA </t>
  </si>
  <si>
    <t>PRESTAR DE ACUERDO A LAS ESPECIFICACIONES TECNICAS LA REALIZACION DE UN ESTUDIO COMPLETO DE SEGURIDAD PARA LOS FUNCIONARIOS DEL FONCEP EL CUAL INCLUYA: VISITA DOMICILIARIA, ESTUDIO DE ANTECEDENTES Y POLIGRAFIA</t>
  </si>
  <si>
    <t>14-13-2668578</t>
  </si>
  <si>
    <t>Contratar la adquisición, instalación y puesta en funcionamiento a satisfacción de una cocina integral para cafetería del Fondo de Prestaciones Económicas, Cesantías y Pensiones FONCEP, de acuerdo con las especificaciones técnicas requeridas y los planos suministrados</t>
  </si>
  <si>
    <t>14-13-2726962</t>
  </si>
  <si>
    <t>Adquisicion de elementos de cocina que se requieren para la adecuacion de la cafeteia de la entidad</t>
  </si>
  <si>
    <t>14-13-2713631</t>
  </si>
  <si>
    <t>Contratar la adquisicion, instalacion y puesta en funcionamiento a satisfaccion de una estanteria semipesada para el almacen y de muebles de cafeteria para el Fondo de Pensiones Economicas, Cesantias y Pensiones FONCEP, de acuerdo con las especificaciones tecnicas requeridas</t>
  </si>
  <si>
    <t>14-12-2776160</t>
  </si>
  <si>
    <t>Prestar apoyoen la gestion de la Entidad mediante el desarrollo de estrategias de comunicación con enfasis en herramientas audiovisuale, encaminadas a la divulgacion de los tramites., servicios y en general la gestion del Fondo de Prestaciones Economica, Cesantias y Pensiones FONCEP</t>
  </si>
  <si>
    <t>14-12-2776298</t>
  </si>
  <si>
    <t>14-12-2792913</t>
  </si>
  <si>
    <t>contratacion para realizar las actividades necesarias para el pago de las mesadas pensionales a las cuentas bancarias respectivas, el pago de descuentos y pagos de planilla unica, asi como mantener el control e identificacion de rechazose inconsistencias en los mismos a fin de garantizar la correcta constitucion de acreencias de los valores que no han sido cancelados luego  de 60 dias de haberse autorizado el pago de nomina de pensionados</t>
  </si>
  <si>
    <t>14-12-2801639</t>
  </si>
  <si>
    <t>14-12-2903949</t>
  </si>
  <si>
    <t>14-12-2904010</t>
  </si>
  <si>
    <t>14-12-2994662</t>
  </si>
  <si>
    <t>Contratar la prestación del apoyo logístico y operativo a la gestión de la Entidad para la realización de actividades de integración para la satisfacción de los pensionados del FONCEP. Este proceso contractual está enmarcada en el Plan Anual de Adquisiciones bajo el número 80141902</t>
  </si>
  <si>
    <t>14-13-2860402</t>
  </si>
  <si>
    <t>Contratar los seguros que amparen los intereses patrimoniales actuales y futuros, asi como los bienes de propiedad del fondo de prestaciones economicas,cesantias y pensiones- foncep, que esten bajo su responsabilidad y custodia y aquellos que sean adquiridos para desarrollar las funciones inherentes a su actividad</t>
  </si>
  <si>
    <t>14-12-3004004</t>
  </si>
  <si>
    <t>14-13-2935669</t>
  </si>
  <si>
    <t>contratar una persona natural o juridica en union temporal o consorcio para que suministre los aslimentos  lechona incluido el servicio  y el transporte para el evento" SEGUNDA VERSION DEL DIA DISTRITAL DEL PENSIONADO FONCEP</t>
  </si>
  <si>
    <t>14-12-3004315</t>
  </si>
  <si>
    <t>14-12-3004812</t>
  </si>
  <si>
    <t>14-12-3005105</t>
  </si>
  <si>
    <t>14-12-3005277</t>
  </si>
  <si>
    <t>4-12-3005471</t>
  </si>
  <si>
    <t>14-12-3005586</t>
  </si>
  <si>
    <t>14-12-3097508</t>
  </si>
  <si>
    <t>14-12-3096524</t>
  </si>
  <si>
    <t xml:space="preserve">LA CONTRATISTA se obliga para con el FONCEP  a prestar sus servicios profesionales para desarrollar las adecuaciones necesarias a las herramientas informáticas que interactúan actualmente dentro del proceso de liquidación de nómina de pensionados y los respectivos pagos o consignaciones en los bancos, al igual que en los componentes financieros y contables de la entidad </t>
  </si>
  <si>
    <t xml:space="preserve">El  Fondo de Prestaciones Económicas  Cesantías y Pensiones – FONCEP, requiere la compra de los Elementos de Protección Personal Ergonómicos para los funcionarios de la  Entidad consistentes en: Reposapiés.
La adquisición está relacionada  en el P.A.A con el código 56112206
</t>
  </si>
  <si>
    <t>SANDRA PATICIA RAMIREZ ALZATE</t>
  </si>
  <si>
    <t>DAVID FERRANS ZUÑIGA</t>
  </si>
  <si>
    <t>MARIO ALEJANDRO VELEZ GARCIA</t>
  </si>
  <si>
    <t>NELSON JAVIER OTALORA</t>
  </si>
  <si>
    <t>EDWIN RAMIREZ MARTINEZ</t>
  </si>
  <si>
    <t>HUGO ORLANDO AZUERO G.</t>
  </si>
  <si>
    <t>LUIS EDUARDO CHIQUIZA AREVALO</t>
  </si>
  <si>
    <t>WILSON SNEIDER TORRADO GONZALEZ</t>
  </si>
  <si>
    <t>JOSE DE LA CRUZ LOPEZ CAMACHO</t>
  </si>
  <si>
    <t>DEPOSITO CENTRALIZADO DE VALORES DE COLOMBIA - DECEVAL S.A.</t>
  </si>
  <si>
    <t>IPLER</t>
  </si>
  <si>
    <t>DANIEL EDUARDO SANTOS FONSECA</t>
  </si>
  <si>
    <t>DIEGO FERNANDO FONSECA</t>
  </si>
  <si>
    <t>HERNANDO ORTIZ TOVAR</t>
  </si>
  <si>
    <t>MARIBEL PUENTES POLOCHE</t>
  </si>
  <si>
    <t>ANDRE FERNEY VALERO SARMIENTO</t>
  </si>
  <si>
    <t>DEISY MAYERLY BRAVO ZAPATA</t>
  </si>
  <si>
    <t>DISTRIBUCIONES ALIADAS BJ S.A.S.</t>
  </si>
  <si>
    <t>COSINTE LTDA CONSULTORIA SEGURIDAD INTEGRAL Y COMPAÑÍA LTDA</t>
  </si>
  <si>
    <t>IMPACTO LOGISTICO S.A.S</t>
  </si>
  <si>
    <t>HOMECENTER</t>
  </si>
  <si>
    <t>INFORMATICA DOCUMENTAL S.A.S.</t>
  </si>
  <si>
    <t>YIMY ALBERTO MUÑOZ PEREZ</t>
  </si>
  <si>
    <t>ELIANA MARCELA ORTIZ GOMEZ</t>
  </si>
  <si>
    <t>FREY ARROYO SANTAMARIA</t>
  </si>
  <si>
    <t>COMPENSAR DIA DEL PENSIONADO</t>
  </si>
  <si>
    <t>SISTEMAS DMS</t>
  </si>
  <si>
    <t>lechona d emarleny</t>
  </si>
  <si>
    <t>LUZ MARINA CHARRY LARA</t>
  </si>
  <si>
    <t>MAP INGENIEROS Y/O MARIA FERNANDA E.U.</t>
  </si>
  <si>
    <t>JURIDICA/cartera</t>
  </si>
  <si>
    <t xml:space="preserve">  ADMINISTRATIVA</t>
  </si>
  <si>
    <t>JURIDICA/CARTERA</t>
  </si>
  <si>
    <t>SUBDIRECCION ADMINISTRATIVA Y FINANCIERA</t>
  </si>
  <si>
    <t>15123437584</t>
  </si>
  <si>
    <t>Prestar sus servicios de apoyo a la gestión a la Oficina Asesora Jurídica en los aspectos administrativos y logisticos relacionados con el manejo del archivo asignado para la Contratación   y carpetas de procesos judiciales que adelanta la Entidad incluida en el Plan Anual de Adquisiciones con el código 80111620</t>
  </si>
  <si>
    <t>NInguna</t>
  </si>
  <si>
    <t>15123437858</t>
  </si>
  <si>
    <t>Prestar los servicios profesionales, relacionados con el acompañamiento a la gestion juridica institucional, en la revisión y apoyo a los procesos contractuales que le sean consultados, así como los demás temas de orden jurídico que le sean puestos en consideraciones, de forma expresa</t>
  </si>
  <si>
    <t>15123437960</t>
  </si>
  <si>
    <t>Prestar los servicios profesionales para representar judicial y extrajudicialmente al FAVIDI, hoy Fonde de Prestaciones Economicas, Cesantias y Pensiones - FONCE, así como al Fondo de Pensiones Públicas de Bogotá, D,C- Secretaria  de Hacienda, según corresponda, en los procesos relacionados con el reconocimiento, cobro y pago de obligaciones pensiónales a cargo del Fondo de Pensiones Públicas de Bogotá , D.C y las demás que se deriven de esta actividad o las relacionadas con aquellas.</t>
  </si>
  <si>
    <t>15123438109</t>
  </si>
  <si>
    <t>15123438191</t>
  </si>
  <si>
    <t>15123438281</t>
  </si>
  <si>
    <t>SANDRA PATRICIA RAMIREZ ALZATE</t>
  </si>
  <si>
    <t>15123438364</t>
  </si>
  <si>
    <t>HUGO ORLANDO AZUERO GUERRERO</t>
  </si>
  <si>
    <t>15123438461</t>
  </si>
  <si>
    <t>El Fondo de Prestaciones Económicas, Cesantías y Pensiones - FONCEP, requiere entregar en depósito y administración la emisión de valores contenido crediticio y de carácter normativo, denominado BONOS PENSIONALES, para custodiar, administrar y ejercer todas las actividades operativas de la porción desmaterializada de los bonos pensionales expedidos y registrados, autorizados por el FONCEP- DEPOSITANTE EMISOR.</t>
  </si>
  <si>
    <t>DEPOSITO CENTRALIZADO DE VALORES DE COLOMBIA DECEVAL S.A</t>
  </si>
  <si>
    <t>15123438634</t>
  </si>
  <si>
    <t>Desarrollar las actividades de apoyp a la gestion relacionadas con la administración y manejo del Sistema Distrital de Quejas y Soluciones - SDQS-  de acuerdo con los lineamientos establecidos por la Alcaldia Mayor de  Bogotá</t>
  </si>
  <si>
    <t>15123438703</t>
  </si>
  <si>
    <t>Desarrollar las actividades de apoyp a la gestión relacionada con el manejo del conmutador y atención teléfonica a los usuarios del FONCEP o cuidadanos en general</t>
  </si>
  <si>
    <t>ASTRID YULIANA NIÑO ACERO</t>
  </si>
  <si>
    <t>15123438802</t>
  </si>
  <si>
    <t>Prestar los servicios profesionales para representar el FONCEP, en las Audiencias de Conciliación Saneamiento y fijación del litigio, ante los juzgados laborales y en las conciliaciones prejudiciales ante la Procuraduría Genera de la Nación. Apoyar a las diferentes dependencias de la entidad que así lo requerieran para la elaboración de las fichas técnicas SIPROJ, en lo relacionado con las conciliaciones prejudiciales. Colaborar con  las actividades propias del Comite de Conciliación</t>
  </si>
  <si>
    <t>MARIA INES BELTRAN RUSINQUE</t>
  </si>
  <si>
    <t>15123558438</t>
  </si>
  <si>
    <t>Prestar los servicios profesionales especializados en el apoyo a la gestión en la administración de las bases de datos con las que cuenta la Entidad</t>
  </si>
  <si>
    <t>15123566304</t>
  </si>
  <si>
    <t>Prestar los servicios profesionales para realizar actividades necesarias que garanticen el control sobre los pagos en forma correcta y oportuna de las mesadas pensionales a las cuentas bancarias respectivas y el pago de descuentos, así como mantener el control e identificación de rechazos e inconsitencias en los mimos, de igual forma efectuar la correcta constitucion  de acrencias de los valores que no han sido cancelados luego de 60 dias de haberse autorizado el pago de nómina de pensionados por ventanilla, realizar los seguimientos respectivos, coordinar las acciones pertinentes en la operación cotidiana, el control documental y de evidencia, sustentar los análisis de la mejora y aprobar los informes concluyentes de acuerdo con la descripción, especificaciones y demás condiciones establecidas.</t>
  </si>
  <si>
    <t>JUAN CARLOS CORTES LADINO</t>
  </si>
  <si>
    <t>15123566237</t>
  </si>
  <si>
    <t>Prestar los servicios de apoyo para el desarrollo de la actividad de transporte documental motorizado, inlcluyendo para el efecto un equipo de comunicación movil</t>
  </si>
  <si>
    <t>15123566110</t>
  </si>
  <si>
    <t>15123565979</t>
  </si>
  <si>
    <t>Se compromente para con el FONCEP a prestar sus servicios de apoyo a la Entidad en lo relacionado con la vigilancia, control y seguimiento de los procesos judiciales a cargo del FONCEP en todo el territorio nacional, en virtud de lo cual debera, realizar la radicacion y actualización de los distintos procesos o acciones de Tutela en el sistema Integrado de Procesos Judiciales SIPROJ de conformidad con la circular No. 113 de 2011 expedida  por la Alcaldia Mayor de Bogotá, suministrar al FONCEP la informacion  que permita realizaar un control y vigilancia judicial en lo relacionado con Acciones de Tutelas y procesos designados por el supervisor del contrato, realizar las diferentes tareas de apoyo que le sean asignadas por el jefe de la Oficina Asesora juridica</t>
  </si>
  <si>
    <t>15123565939</t>
  </si>
  <si>
    <t>Diseñar elaborar y hacer seguimiento al proceso de producción de las piezas comunicacionales, material divulgativo, promocional y administrar el portal web que requiera el Fondo de Prestaciones Economicas, Cesantias y Pensiones Foncep, para fortalcer los procesos de divulgación, socialización y comunicaciones incluido en el Plan Anual de Adquisiciones</t>
  </si>
  <si>
    <t>15123565893</t>
  </si>
  <si>
    <t>Prestar los servicios profesionales para representar judicial y extrajudicialmente al FAVIDI, hoy Fonde de Prestaciones Economicas, Cesantias y Pensiones - FONCE, así como al Fondo de Pensiones Públicas de Bogotá, D,C- Secretaria de Hacienda, según corresponda, en los procesos relacionados con el reconocimiento, cobro y pago del obligaciones pensionales a cargo del Fondo de Pensiones Públicas de Bogotá y demas que se deriven de esta actividad o las relacionadas con aquellas</t>
  </si>
  <si>
    <t>15123565834</t>
  </si>
  <si>
    <t>Prestar los servicios profesionales de en la ejecucción de actividades para la planeación, ejecucción, fortalecimiento, sostenibilidad y mejora del sistema integrado de gestión- subsistema de gestión ambiental enmarcado dentro de la normatividad ambiental aplocable</t>
  </si>
  <si>
    <t>JOSE LUIS MERCHAN BARRERA</t>
  </si>
  <si>
    <t>15123558730</t>
  </si>
  <si>
    <t>Prestar los servicios profesionales de apoyo a la gestión, para el levantamiento de la información contable, sustanciación, liquidación, seguimiento a la cuenta de cobro, por cuotas partes pensionales por cobrar y por pagar de la Gerencia de Bonos y Cuotas Partes Pensionales del FONCEP y las liquidaciones del crédito que dentro de los procesos de cobro sean remitidas a dicha gerencia</t>
  </si>
  <si>
    <t>ANDRES JULIAN DIAZ PACHON</t>
  </si>
  <si>
    <t>15123565643</t>
  </si>
  <si>
    <t>CRISTIAN JAVIER AMAYA TAMAYO</t>
  </si>
  <si>
    <t>15123565787</t>
  </si>
  <si>
    <t>Prestar sus servicios profesionales en lo relacionado con las actividades propias de la TVD, SIC y PGD como herramientas para la organización de los archivos e implementacion  del Subsitema interno de gestión documental y archivo FONCEP</t>
  </si>
  <si>
    <t>15123565767</t>
  </si>
  <si>
    <t>15123662374</t>
  </si>
  <si>
    <t>Contrar el apoyo a la gestion de apoyo a la gestion institucional para desarrollo de las politicas de recurso humano en el tema de bienestar social de los servidores públicos y beneficarios de la institución, Con el objeto el código clasisficador de bienes y servicios</t>
  </si>
  <si>
    <t>CAJA DE COMPESACION FAMILIAR COMPENSAR</t>
  </si>
  <si>
    <t>15123662424</t>
  </si>
  <si>
    <t>Entregar al Fondo de Prestaciones Economicas, Cesantias y Pensiones FONCEP, en calidad de arrendamiento el inmueble ubicado en la transversal 93 No. 51-98, con todas las anexidades, dependencias, usos, costumbres y servidumbres, con linderos descritos en la Escritura Pública No. 425 del 8 de marzo de 2013, otorgado en la Notaria 41 de Bogotá y en el respectivo certificado de libertad y tradicion  No. 50 c -1664046 de la oficina de Instrumentos públicos de bogotá- zona centro. No obstante, el inmueble se entrega en arrendamiento como cuerpo cierto.</t>
  </si>
  <si>
    <t>HUVER NIETO GOMEZ
INFORMATICA DOCUMENTAL</t>
  </si>
  <si>
    <t>15123662481</t>
  </si>
  <si>
    <t>Prestar los servicios técnicos de apoyo a la gestión, para el levantamiento de la informacion  contable, sustanciación,liquidación, seguimiento a la cuenta de cobro, por cuotas partes pensionales por cobrar y por pagar de la Gerencia de Bonos y Cuotas Partes Pensionales del Foncep y las liquidaciones del crédito dento de los procesos de cobro sean remitidas a dicha gerencia</t>
  </si>
  <si>
    <t>OSCAR IVAN ORTEGON MEDINA</t>
  </si>
  <si>
    <t>15133506936</t>
  </si>
  <si>
    <t>Contrar la prestacion de servicio de fotocopido de alto rendimiento incluyendo operarios, servicio técnico,mantenimiento preventivo y correctivo, respuesto, papel, tóner, suministros y en general todo lo que se requiera para cumplir con este servicio de manera eficiente y oportuna</t>
  </si>
  <si>
    <t>GRAN IMAGEN
MARLENY HERNANDEZ MORENO</t>
  </si>
  <si>
    <t>15133506814</t>
  </si>
  <si>
    <t>El Fondo de Prestaciones Economicas, Cesantias y Pensiones - Foncep, requiere contratar el servicio de mantenimiento preventivo y/o correctivo con suministro de repuestos y mano de obra a todo costo para el parrque automotor de la entidad</t>
  </si>
  <si>
    <t>AUTOSERVICIO MECANICO LTDA</t>
  </si>
  <si>
    <t>15123684196</t>
  </si>
  <si>
    <t>Prestar los servicios profesionales para representr judicial y extrajudicialmente a FAVIDI, hoy fondo de prestaciones economicas y cesantias y pensiones foncep, para efectuar el cobro judicial de los creditos hipotecarios venvidos que le sean asignados a traves del superior del contrato, de igual manera brindar el apoyo jurídico al área de cartera hipotecaria, en todo lo referente a conceptos- soportes necesarios y requeridos para el cumplimiento de sus propositos y finalidades que se requiera</t>
  </si>
  <si>
    <t>CARTERA</t>
  </si>
  <si>
    <t>15123662579</t>
  </si>
  <si>
    <t>Prestar los servicios técnicos de apoyo a la gestión, para el levantamiento de la información contable, sustanciación, liquidación, seguimiento a la cuenta de cobro, por cuotas partes pensionales del FONCEP y las liquidaciones del crédito que dentro de los procesos de cobro sean remitidas a  dicha gerencia</t>
  </si>
  <si>
    <t>INES MARIA RAMOS RICARDO</t>
  </si>
  <si>
    <t>15123662675</t>
  </si>
  <si>
    <t>Realizar las actividades profesionales necesarias para que la información registrada de la nómina de pensionados del FONCEP, este en coordinación con las demas dependencias de la entidad que realizan dicha actividad</t>
  </si>
  <si>
    <t>15123683514</t>
  </si>
  <si>
    <t>Prestar los servicios  profesionales en lo referente al apoyo a la contratacion adminsitrativa de la entidad, realizar los seguimientos respectivos, coordinar las acciones pertinentes en la operación  cotidiana, ejecer el control documental y de evidencia, sustentar los analisis de la mejora, emitir conceptos referentes a lo juridico, contribuir con el descongestionamiento del area y ejercer la  representacion juridica cuando le sea otorgado</t>
  </si>
  <si>
    <t>15123683429</t>
  </si>
  <si>
    <t>Prestar los servicios mantenimiento al Software contable DMS sl Foncep, para apoyar a la Sudbdireccion Financiera y Administrativa, área de contabilidad,para la adecuada utilizacion del Aplicativo DMS en la entidad</t>
  </si>
  <si>
    <t>SISTEMAS DMS LTDA</t>
  </si>
  <si>
    <t>151133558</t>
  </si>
  <si>
    <t>Admnistrar los recursos financieros destinados al pago del pasivo laboral de cesantias de las entidades afiliadas  al Foncep, así como la inversión y el manejo de las reservas que se han constituido para el saneamiento del mismo, el cual estará conformado por los recursos que transdieran las entidades  para tales fines</t>
  </si>
  <si>
    <t>FIDUCIARIA LA PREVISORA S.A</t>
  </si>
  <si>
    <t>SUBDIRECCON DE PRESTACIONES ECONOMICAS
AREA DE CESANTIAS
SUBDIRECCION FINANCIERA Y ADMINISTRATIVA</t>
  </si>
  <si>
    <t>15123683581</t>
  </si>
  <si>
    <t>Prestar los servicios profesionales de apoyo a la gestión para  diagnosticar el estado actual del modelo de Gobierno en Linea Terrotorial, comparado con la normatividad vigente</t>
  </si>
  <si>
    <t>MONICA ROCIO RIOBO URIBE</t>
  </si>
  <si>
    <t>15123684642</t>
  </si>
  <si>
    <t>Prestar los servicos profesionales para representar judicial y extrajudicialmente a FAVID, hoy Fondo de Prestaciones Economicas Cesantias y Pensiones FONCEP, para efectuar el cobro judicial de lso créditos hipotecarios vencidos que le sean asignados a traves del supervisor del contrato, de igual manera brindar el apoyo juridico al área de cartera hipotecaria, en todo lo referente a conceptos-soportes necesarios y requerido para el cumplimiento de sus propositos y finalidades que se requiera</t>
  </si>
  <si>
    <t>15123745717</t>
  </si>
  <si>
    <t>Se obliga para con el Foncep a prestar sus servicios profesionales para atender los requerimientos de los usuarios y desarrollar las adecuaciones necearias a las herramientas informaticas que interactuan actualmente dentro del proceso de liquidación de nómina de pensionados  y los respectivos pagos o consignaciones en los bancos, al igual que en los componentes financieros y contables de la entidad</t>
  </si>
  <si>
    <t>LUZ MARINA  CHARRY LARA</t>
  </si>
  <si>
    <t>15113613851</t>
  </si>
  <si>
    <t>Contratar con una o varias compañias de seguros, legalmente autorizadas para funcionar en el pais ,las polizas que a continuacion se relacionan: Grupo No. I Seguro de todo Riesgos Daños Materiales, Seguros de Automoviles, Seguro de Responsabilidad Civil Extracontractual, Incendio Deudores,Seguro de Manejo Globla Entidades Oficiales, Grupo No. II Seguro de Vida Deudores</t>
  </si>
  <si>
    <t>15113622608</t>
  </si>
  <si>
    <t>Contrar la prestación del servicio integral de aseo y cafeteria en las instalaciones fisicas de las diferentes sedes del FONCEP, incluyendo personal, maquinas y equipos e insumos</t>
  </si>
  <si>
    <t>REPRESENTACIONES E INVERSIONES ELITE  LTDA - DANIEL ALVARADO ZABALA PAZ</t>
  </si>
  <si>
    <t>15113734529</t>
  </si>
  <si>
    <t>Adquisicion del licenciamiento de Antivirus a fin de asegurar el patrimonio informatico y tangible a nivel tecnólogico con los nuevos avances en software para el Foncep</t>
  </si>
  <si>
    <t>CLUSTER DE SERVICIOS S.A.S</t>
  </si>
  <si>
    <t>15113614491</t>
  </si>
  <si>
    <t>Contratar la prestación del servicio integral de vigilancia y seguridad en la modalidad de vigilancia fija con armas y medios teconologicos, en las diferentes sedes del FONCEP, con el fin de asegurar la proteccion y custodia de las personas, bienes  muebles e inmuebles de propiedad de la entidad y de los que legalmente sea o llegare a ser responsable, de conformidad con lo previsto en el Decreto 356 de 1994, Decreto 4950 de 2007, Resolucion  No. 2852 de 2008 y Circular Externa No. 20147000000435 de 2014 de la Superintendencia de Vigilancia y Seguridad Privada y demás normas concordantes y complementarias</t>
  </si>
  <si>
    <t>COMPAÑÍA ANDINA DE SEGURIDAD</t>
  </si>
  <si>
    <t>15123764409</t>
  </si>
  <si>
    <t>Prestar su servicios profesionales para la elaboración de las herramientas del Sistema integral de Conservación (sic) relacionadas con la conservación documental, mencionadas en el Plan de Acción (fase) 2 para su presentación y aprobación del Comité Interno de Archivos de Bogotá</t>
  </si>
  <si>
    <t>FABIO ENRIQUE PAEZ VILLAMIZAR</t>
  </si>
  <si>
    <t>15123787994</t>
  </si>
  <si>
    <t>Se compromete para con el FONCEP a prestar sus servicios para realizar la publicación de dos (2) paginas en el Directorio de Despachos Públicos, con la información institucional de contacto del FONCEP, que incluye 20 ejemplares para la Entidad</t>
  </si>
  <si>
    <t>DPC LTDA PUBLICACIONES DESPACHO PUBLICOS DE COLOMBIA LTDA</t>
  </si>
  <si>
    <t>15123851562</t>
  </si>
  <si>
    <t>Se compromete para el Foncep a prestar sus servicios para desarrollar las actividades de apoyo a la gestión relacionadas con el manejo del comnutador y atención teléfonica a los usuarios  el FONCEP o cuidadanos en general</t>
  </si>
  <si>
    <t>YAMILE AMANDA VELASQUEZ</t>
  </si>
  <si>
    <t>15123852552</t>
  </si>
  <si>
    <t>El contratista se compromete para con el Foncep a presetar sus servicios para capacitar y actualizar en temas de legislación tributaria e implementación de normas NIF a un grupo de servidores públicos del Fondo de Prestaciones Economicas, Cesantias y Pensiones FONCEP, según resultado de la encuesta  de necesidades de capacitación enmarcados en el Plan Institucional de Capacitación Foncep</t>
  </si>
  <si>
    <t xml:space="preserve">COLEGIO MAYOR NUESTRA SEÑORA DEL ROSARIO </t>
  </si>
  <si>
    <t>15123851827</t>
  </si>
  <si>
    <t>El contratista se compromente para con el FONCEP a prestar sus servicios de apoyp a la gestión como todero para realizar labores de mantenimiento en los inmuebles del foncep, y para prestar los servicios generales que requiera la Entidad para garantizar la conservación y funciomaniento de sus instalaciones</t>
  </si>
  <si>
    <t>EDICARDO RODRIGUEZ ORJUELA</t>
  </si>
  <si>
    <t>15123851725</t>
  </si>
  <si>
    <t>El contratista se compromente para con el FONCEP a prestar sus servicios profesionales para el levantamiento de la informacion contable, sustanciación, liqiudación, seguimiento a la cuenta de cobro, por cuotas partes pensionales por cobrar y por pagar de la Gerencia de Bonos y Cuotas Partes Pensionales del Foncep y las liquidaciones de creditos que dentro de los procesos de cobro sean remitidas a dicha gerencia.</t>
  </si>
  <si>
    <t>NELSON ANDREY ROZO MARIN</t>
  </si>
  <si>
    <t>15123851769</t>
  </si>
  <si>
    <t xml:space="preserve">Se compromete para con el FONCEP a prestar sus servicois profesionales para efectuar la sustanciación en cuanto a la liqidación, emisión y pago de bonos pensionales y cuotas partes de los mismos, de conformidad con las distintas solicitudes elevadas por los Fondos Públicos y Privados de Pensiones, de Seguridad Social en pensiones, previa sustanciación del expediente pensional y del analisis jurídico en relación cn el cumplimiento de los requisitos para la liquidación emisión y pago del bono y/o de la cuota parte delmismo que permitan el cabl cumplimiento de su función misional de acuerdo a lo establecido en la normatividad que rige tal gestion </t>
  </si>
  <si>
    <t>PAOLA ANDREA LEON AVENDAÑO</t>
  </si>
  <si>
    <t>El contratista se compromete para con el FONCEP, a prestar sus servicios de apoyo a la gestión al áres en relacion al archivo de estados diarios de tesorería,entrega de documentación soportes de pagos, entrega de reportes al area de contabilidad y depuración de saldos antiguos</t>
  </si>
  <si>
    <t>PAOLA ANDREA BARRIOS MARENTES</t>
  </si>
  <si>
    <t>15123893035</t>
  </si>
  <si>
    <t>El contratista se compromote para con el FONCEP a prestar sus servicios profesionales para asesorar y asistir tecnicmente al Foncep, en aspectos relacionados con la construcción documental requerida, la socialización, implementación y manteniniento del sistema integrado de gestión SIG, coforme a la norma tecnica distrital NTD-SIG-001:2011</t>
  </si>
  <si>
    <t>CAMILO ENRIQUE ARGOTY PULIDO</t>
  </si>
  <si>
    <t>15124024959</t>
  </si>
  <si>
    <t xml:space="preserve">El contratista se compromote para con el FONCEP a prestar sus servicios para capacitar y actualizar en temas de control interno a un grupo de servidores publicos del Fondo de Prestaciones Economicas,Cesantias y Pensiones FONCEP según resultado de la encuesta de necesidades de capacitacion enmarcados en el plan institucional de Capacitacion de FONCEP codigo (UNSPSC) -8610175. </t>
  </si>
  <si>
    <t>15124025073</t>
  </si>
  <si>
    <t>Prestar los servicios relacionados con la solución integral de tecnología de información, comunicaciones y servicios informáticos de Data Center colocación y concectividad de enlaces de comunicaciones para el FONCEP de conformidad con los requerimientos establecidos en los respectivos estudios previos.</t>
  </si>
  <si>
    <t>LA EMPRESA DE TELECOMUNICACIONES DE BOGOTA ETB</t>
  </si>
  <si>
    <t>15124024915</t>
  </si>
  <si>
    <t xml:space="preserve">El contratista se compromote para con el FONCEP a prestar sus servicios de capacitar u actualizar en temas de gestion documental. a un grupo de servidores publicos del Fondo  de Prestaciones Economicas, Cesantias y pensiones FONCEP, según resultado de la encuesta de necesidades de capacitacion enmarcados en el plan institucional de Capacitacion de FONCEP codigo (UNSPSC) -86101700. </t>
  </si>
  <si>
    <t>UNIVERSIDAD DE LA SALLE</t>
  </si>
  <si>
    <t>15124024854</t>
  </si>
  <si>
    <t>El contratista se compromote para con el FONCEP a prestar sus servicios de apoyo logistico y operativo a la gestion de la entidad para realizacion de las actividades de integracion tendiestes a la satisfacion de los pensionados del FONCEP, en el marcvo de la celebracion del dia distrital del Pensionado FONCEP 2015, este proceso contractual esta enmarcado en el plan anual  de adguisiciones bajo el numero 80141902.</t>
  </si>
  <si>
    <t xml:space="preserve">CAJA DE COMPENSACION FAMILIAR COMPENSAR </t>
  </si>
  <si>
    <t>15124024793</t>
  </si>
  <si>
    <t>El contratista se compromote para con el FONCEP a prestar sus servicios profecionales al Fondo  de Prestaciones Economicas, Cesantias y pensiones FONCEP, en aspectos relacionados con la implementacion del Sistema Integrado de Gestion SIG, conforme a Norma Tecnica Distrital NTD-SIG 001:2011, con enfasis en el Subsistema de Salud Ocupacional y Seguridad Industrial.</t>
  </si>
  <si>
    <t>LUIS RODRIGO PARRADO GUTIERREZ</t>
  </si>
  <si>
    <t>15124019179</t>
  </si>
  <si>
    <t xml:space="preserve">El contratista se compromote para con el FONCEP a prestar sus servicios de apoyo a la Gestion en el Fondo de Prestaciones Economicas FONCEP, especificamente en los precesos de servicio al ciudadano y comunicaciones, en temas relacionados con recolecicion y organizacion de informacion, elaboracion de informes, reportes oficiales de acuerdo con la normatividad vigente y los reguerimientos institucionales y distritales. </t>
  </si>
  <si>
    <t xml:space="preserve">ANGELA VIVIANA GONZALEZ MURCIA </t>
  </si>
  <si>
    <t>15124024534</t>
  </si>
  <si>
    <t>El contratista se compromote para con el FONCEP a prestar sus servicios de apoyo en el Fondo de Prestaciones Economicas FONCEP, especificamente en el Oficina de Informatica y Sistemas, brindando el soporte para diagnosticar los diferentes problemas que se presenten en los com putadores y realizar los arreglos correspondientes para que los computadores operen de forma correcta el mayor tiempo posible, manteniendo asi la disponibilidad de los servicios tecnologicos del FONCEP.</t>
  </si>
  <si>
    <t>EDWIN LEONARDO PALACIOS OVALLE</t>
  </si>
  <si>
    <t>15124024667</t>
  </si>
  <si>
    <t>El contratista se compromote para con el FONCEP a prestar sus servicios profecionales para la elaboracion de las herramientas del Sistema Integrado de Conservacion (SIC) relacionadas con la conservacion de la informacion electronica y digital, mencionadas en el plan de Accion (Fase2) para su presentacion y aprobacion del comite Interno de Archivo y el Archivo de Bogota. Codigo (UNSPSC) 80111620.</t>
  </si>
  <si>
    <t>LUIS ERNESTO RODRIGUEZ CASTRILLON</t>
  </si>
  <si>
    <t>15124211708</t>
  </si>
  <si>
    <t>El contratista se compromote para con el Foncep, a prestar sus servicios de Sopprte Técnico, actualización, mantemiento, capacitación y renovación de la licencia del aplicativo VISION EMPRESARIAL, asegurando el uso del mismo. Asi mismo el contratista realizara el acompañamiento con el fin de adecuar el aplicativo a las exigencias y necesidades que la adminsitración requiere con miras al cumplimiento del Plan estrategico 2012-2016</t>
  </si>
  <si>
    <t>GAMALIEL VESGA FLOREZ
PENSEMOS S.A</t>
  </si>
  <si>
    <t>15133968743</t>
  </si>
  <si>
    <t>Contratar la organización y realización de los exámenes de seguimiento a los funcionarios, de acuerdo con el Sistema de Gestión en Seguridad y Salud en el trabajo de la Entidad de conformidad con las especificaciones técnicas descritas en la presente invitación</t>
  </si>
  <si>
    <t>SOCIEDAD INTERDISCIPLINARIA PARA LA SALUD- SIPLAS</t>
  </si>
  <si>
    <t>15133968071</t>
  </si>
  <si>
    <t xml:space="preserve">Contratar el suministro  de papelería y elementos de oficina para garantizar el correcto y oportuno funcionamiento del FONCEP en cumplimiento de las distintas funciones asignadas dentro de la órbita de  compentencias misonales y funcionales de cada dependencia </t>
  </si>
  <si>
    <t>SUMINISTROS DE OFICINA. COM SAS</t>
  </si>
  <si>
    <t>141128366</t>
  </si>
  <si>
    <t>Se obliga para  con el Foncep a prestar sus servicios especializados para escritos en los siguientes items. 1, Organización de expedientes: Organizar 359 ML  que corresponden aproximadamente a 9,200 exp de  prestaciones economicas, en pensiones ( pensiones, bonos, cuotas partes) que reposan en el deposito del archivo central de Foncep. 2, Digitalizacion, indexación y descripcion de expedientes: difgitalizar minino 2070000  imagenes que corresponden a expedientes de prestaciones economicas en pensiones( pensiones, bonos, cuotas partes), expe de cesantias y exp de coactiva. de conformidad con las directrices establecidad por el Archivo de Bogota n su publicación " Guia de procedimientos digitalizacion de archivos"</t>
  </si>
  <si>
    <t>15114066065</t>
  </si>
  <si>
    <t>El contratista se compromete para con el FONCEP a prestar sus servicios de mesa de ayuda de equipos de computo y servidores, y la administración de la plataforma tecnologica del FONCEP de acuerdo con las especificaciones y demás condiciones establecidas en el pliego de condiciones</t>
  </si>
  <si>
    <t>MICROS COMPATIBILIDAD REDES Y ELEMENTOS S.AS.- MICORCORE S.A.S</t>
  </si>
  <si>
    <t>159403785</t>
  </si>
  <si>
    <t>Aquirir y entregar a la entidad computadores de escritorio, pantallas táctiles y computadores portatiles, cons sus respectivas licencias ofimaticas, con el soporte y gestión con base ala mejores practicas de ITIL V3, para la actualización del parque computacional</t>
  </si>
  <si>
    <t>SUMIMAS
JUAN CARLOS ROBLEDO VELEZ</t>
  </si>
  <si>
    <t>15124211152</t>
  </si>
  <si>
    <t>Prestar los servicios profesionales de apoyo a a la gestión para el diseño y ejecuccion de una propuesta metodologica, tendiente a la evaluación de la sastifacción de los usuarios del FONCEP, con base en los criterios definidos en la norma técnica del sistema integrdo de gestión vigente para el distrito capital  y las necesidades institucionales</t>
  </si>
  <si>
    <t>FRANCY NELLY PEREZ</t>
  </si>
  <si>
    <t>15134215440</t>
  </si>
  <si>
    <t>Se compromete para con el Foncep, a suministrar los alimento refrigerios incluido el servicio y el trasporte para el evento del DIA DISTRITAL DEL PENSIONADO Foncep</t>
  </si>
  <si>
    <t>LOS HORNITOS PANADERIA Y PASTLERIA SAS</t>
  </si>
  <si>
    <t>Contrarar el suministro de alimentos(COMBO POLLO) incluido el servicio y el transporte para el evento del DIA DISTRITAL DEL PENSIONADO FONCEP. CODIGO Nº. 90101604 del plan anual de adquisiciones 2015</t>
  </si>
  <si>
    <t>PROCOPA S.A.S</t>
  </si>
  <si>
    <t xml:space="preserve">
SUBDIRECCION FINANCIERA Y ADMINISTRATIVA BONOS Y CUOTAS PARTES OFICINA ASESORA JURIDICA</t>
  </si>
  <si>
    <t>15134183253</t>
  </si>
  <si>
    <t>Aquisición de impresoras para el Foncep</t>
  </si>
  <si>
    <t>GRAN IMAGEN</t>
  </si>
  <si>
    <t>En ejecución</t>
  </si>
  <si>
    <t>liquidado bilateralmente</t>
  </si>
  <si>
    <t>15-12-4380888</t>
  </si>
  <si>
    <t>15-12-4380934</t>
  </si>
  <si>
    <t>15-12-4381073</t>
  </si>
  <si>
    <t>15-12-4380998</t>
  </si>
  <si>
    <t>15-12-4380943</t>
  </si>
  <si>
    <t>15-12-4380834</t>
  </si>
  <si>
    <t>15-12-4381115</t>
  </si>
  <si>
    <t>15-12-4381160</t>
  </si>
  <si>
    <t>15-12-4381206</t>
  </si>
  <si>
    <t>15-12-4381117</t>
  </si>
  <si>
    <t>15-12-4381058</t>
  </si>
  <si>
    <t>15-12-4381199</t>
  </si>
  <si>
    <t>N/R</t>
  </si>
  <si>
    <t xml:space="preserve">Contratar una empresa para prestar el servicio de mensajería Expresa para la recepción, admisión y  distribución de los documentos que requiera enviar el FONCEP a nivel nacional y local, garantizando la entrega efectiva de los mismos mediante la devolución de las pruebas respectivas. </t>
  </si>
  <si>
    <t xml:space="preserve"> Prestar el servicio de Soporte Técnico, Actualización y Mantenimiento de la Suite Visión Empresarial al Fondo de Prestaciones Económicas Cesantías y Pensiones - FONCEP. </t>
  </si>
  <si>
    <r>
      <t>La Empresa de Telecomunicaciones de Bogotá S.A. E.S.P. (ETB), se obliga para con</t>
    </r>
    <r>
      <rPr>
        <b/>
        <sz val="10"/>
        <color indexed="8"/>
        <rFont val="Arial"/>
        <family val="2"/>
      </rPr>
      <t xml:space="preserve"> FONDO DE PRESTACIONES ECONÓMICAS, CESANTÍAS Y PENSIONES - (FONCEP) </t>
    </r>
    <r>
      <rPr>
        <sz val="10"/>
        <color indexed="8"/>
        <rFont val="Arial"/>
        <family val="2"/>
      </rPr>
      <t>a prestar el servicio integral de telecomunicaciones, además de implementar soluciones técnicas y tecnológicas, a través de la asistencia técnica, logística, y de información, así como de productos que tienen que ver con el desarrollo de los servicios relacionados con la solución integral de tecnología de información, comunicaciones y servicios informáticos de alojamiento, datacenter, conectividad, almacenamiento, administración y custodia de medios magnéticos, diagnósticos, inventarios, suministro y adecuación e instalación de puestos de trabajo, custodia de bienes,  y traslado  de los mismos, así como lo relacionado el Sistema de Gestión Documental,  los cuales sean requeridos por el FONCEP.</t>
    </r>
  </si>
  <si>
    <r>
      <t xml:space="preserve">Contratar la prestación del servicio integral de vigilancia y seguridad en la modalidad de vigilancia fija con armas y medios tecnológicos, en las diferentes sedes del </t>
    </r>
    <r>
      <rPr>
        <b/>
        <sz val="10"/>
        <color indexed="8"/>
        <rFont val="Arial"/>
        <family val="2"/>
      </rPr>
      <t>FONCEP</t>
    </r>
    <r>
      <rPr>
        <sz val="10"/>
        <color indexed="8"/>
        <rFont val="Arial"/>
        <family val="2"/>
      </rPr>
      <t>, con el fin de asegurar la protección y custodia de las personas, bienes muebles e inmuebles de propiedad de la entidad y de los que legalmente sea o llegare a ser responsable y así como de aquellos por los que correspondiere velar en virtud de disposición legal, contractual ó convencional, de conformidad con lo establecido en los estudios previos, el pliego de condiciones y la propuesta presentada por el Contratista, los cuales hacen parte integral del presente Contrato.</t>
    </r>
  </si>
  <si>
    <r>
      <t>“</t>
    </r>
    <r>
      <rPr>
        <sz val="10"/>
        <color indexed="8"/>
        <rFont val="Arial"/>
        <family val="2"/>
      </rPr>
      <t>Prestar servicios para realizar el estudio de expedientes de reconocimiento de pensión, con el fin, de establecer los tiempos con que se reconocieron las prestaciones en el FONCEP y cada una de las entidades de previsión social donde se presente otra prestación y establecer el valor pagado por la entidad en indebida forma, según sea el caso”.</t>
    </r>
  </si>
  <si>
    <t>SUBDURECCION TECNICA DE PRESTACIONES ECONOMICAS</t>
  </si>
  <si>
    <t>15-12-4381252</t>
  </si>
  <si>
    <t>15-12-4381362</t>
  </si>
  <si>
    <t>09/092015</t>
  </si>
  <si>
    <t>DIRECCIÓN GENERAL</t>
  </si>
  <si>
    <t>OFICINA JURIDICA</t>
  </si>
  <si>
    <t>Ejecucion</t>
  </si>
  <si>
    <t>13-13-1654474</t>
  </si>
  <si>
    <t>15-12-4381590</t>
  </si>
  <si>
    <t>La aplicación de los principios de contratación en cada uno de los procesos de selección, que ha conllevado a la selección objetiva de los contratistas.</t>
  </si>
  <si>
    <t>La necesidad de contar con una adecuada planeación y capacitación en los procesos contractuales para todos los intervinientes en el mismo.</t>
  </si>
  <si>
    <t>El aspecto mas importante a tener en cuenta por el nuevo mandatario, corresponde a la planeación, organización y coordinacion con todas las áreas,  respecto a la contratación de acuerdo a las necesidades de la entidad</t>
  </si>
  <si>
    <t>vigente</t>
  </si>
  <si>
    <t xml:space="preserve">Como positivo, la celeridad en los procesos de selección adelantados por la entidad, respetando los términos legales, atendiendo siempre la selección objetiva del contratista y principios de la contratación estatal. El desconocimiento a veces de los supervisores sobre entrega oportuna de la documentación de sus labores a la carpeta contractual. </t>
  </si>
  <si>
    <t>Falta conocimiento pleno en la función de supervision de los contratos.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</si>
</sst>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73" formatCode="&quot;$&quot;#,##0;[Red]\-&quot;$&quot;#,##0"/>
    <numFmt numFmtId="177" formatCode="_-&quot;$&quot;* #,##0.00_-;\-&quot;$&quot;* #,##0.00_-;_-&quot;$&quot;* &quot;-&quot;??_-;_-@_-"/>
    <numFmt numFmtId="193" formatCode="_ &quot;$&quot;\ * #,##0.00_ ;_ &quot;$&quot;\ * \-#,##0.00_ ;_ &quot;$&quot;\ * &quot;-&quot;??_ ;_ @_ "/>
    <numFmt numFmtId="194" formatCode="[$$-240A]\ #,##0.00;[Red][$$-240A]\ #,##0.00"/>
    <numFmt numFmtId="197" formatCode="[$$-240A]#,##0.00"/>
    <numFmt numFmtId="201" formatCode="[$$-240A]#,##0"/>
    <numFmt numFmtId="202" formatCode="[$$-240A]#,##0;[Red]\-[$$-240A]#,##0"/>
  </numFmts>
  <fonts count="26" x14ac:knownFonts="1">
    <font>
      <sz val="11"/>
      <color theme="1"/>
      <name val="Arial"/>
      <family val="2"/>
      <scheme val="minor"/>
    </font>
    <font>
      <b/>
      <sz val="13"/>
      <name val="Calibri"/>
      <family val="2"/>
    </font>
    <font>
      <sz val="10"/>
      <color indexed="8"/>
      <name val="Arial"/>
      <family val="2"/>
    </font>
    <font>
      <sz val="10"/>
      <name val="Arial"/>
      <family val="2"/>
    </font>
    <font>
      <i/>
      <sz val="10"/>
      <name val="Arial"/>
      <family val="2"/>
    </font>
    <font>
      <b/>
      <sz val="10"/>
      <color indexed="8"/>
      <name val="Arial"/>
      <family val="2"/>
    </font>
    <font>
      <b/>
      <sz val="10"/>
      <name val="Arial"/>
      <family val="2"/>
    </font>
    <font>
      <sz val="10"/>
      <name val="Arial Narrow"/>
      <family val="2"/>
    </font>
    <font>
      <b/>
      <sz val="9"/>
      <color indexed="81"/>
      <name val="Tahoma"/>
      <family val="2"/>
    </font>
    <font>
      <sz val="9"/>
      <color indexed="81"/>
      <name val="Tahoma"/>
      <family val="2"/>
    </font>
    <font>
      <b/>
      <sz val="10"/>
      <name val="Arial Narrow"/>
      <family val="2"/>
    </font>
    <font>
      <sz val="11"/>
      <color theme="1"/>
      <name val="Arial"/>
      <family val="2"/>
      <scheme val="minor"/>
    </font>
    <font>
      <sz val="12"/>
      <color theme="1"/>
      <name val="Calibri"/>
      <family val="2"/>
    </font>
    <font>
      <sz val="13"/>
      <color theme="1"/>
      <name val="Calibri"/>
      <family val="2"/>
    </font>
    <font>
      <sz val="8"/>
      <color rgb="FF3D3D3D"/>
      <name val="Arial"/>
      <family val="2"/>
      <scheme val="minor"/>
    </font>
    <font>
      <sz val="10"/>
      <color theme="1"/>
      <name val="Arial"/>
      <family val="2"/>
      <scheme val="minor"/>
    </font>
    <font>
      <b/>
      <sz val="10"/>
      <color theme="1"/>
      <name val="Calibri"/>
      <family val="2"/>
    </font>
    <font>
      <sz val="10"/>
      <color rgb="FF3D3D3D"/>
      <name val="Arial"/>
      <family val="2"/>
      <scheme val="minor"/>
    </font>
    <font>
      <sz val="10"/>
      <color theme="1"/>
      <name val="Arial"/>
      <family val="2"/>
    </font>
    <font>
      <sz val="10"/>
      <color rgb="FF000000"/>
      <name val="Arial"/>
      <family val="2"/>
    </font>
    <font>
      <sz val="10"/>
      <color rgb="FF3D3D3D"/>
      <name val="Arial"/>
      <family val="2"/>
    </font>
    <font>
      <sz val="10"/>
      <color theme="1"/>
      <name val="Arial Narrow"/>
      <family val="2"/>
    </font>
    <font>
      <sz val="10"/>
      <name val="Arial"/>
      <family val="2"/>
      <scheme val="minor"/>
    </font>
    <font>
      <b/>
      <sz val="13"/>
      <color theme="1"/>
      <name val="Arial"/>
      <family val="2"/>
      <scheme val="minor"/>
    </font>
    <font>
      <b/>
      <sz val="13"/>
      <color rgb="FF000000"/>
      <name val="Calibri"/>
      <family val="2"/>
    </font>
    <font>
      <b/>
      <sz val="13"/>
      <color theme="1"/>
      <name val="Calibri"/>
      <family val="2"/>
    </font>
  </fonts>
  <fills count="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00"/>
        <bgColor indexed="64"/>
      </patternFill>
    </fill>
    <fill>
      <patternFill patternType="solid">
        <fgColor rgb="FFFBFBF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11" fillId="0" borderId="0" applyFont="0" applyFill="0" applyBorder="0" applyAlignment="0" applyProtection="0"/>
    <xf numFmtId="177" fontId="11"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0" fontId="3" fillId="0" borderId="0"/>
    <xf numFmtId="0" fontId="3" fillId="0" borderId="0"/>
  </cellStyleXfs>
  <cellXfs count="191">
    <xf numFmtId="0" fontId="0" fillId="0" borderId="0" xfId="0"/>
    <xf numFmtId="0" fontId="0" fillId="2" borderId="0" xfId="0" applyFill="1"/>
    <xf numFmtId="0" fontId="12" fillId="2" borderId="0" xfId="0" applyFont="1" applyFill="1"/>
    <xf numFmtId="0" fontId="13" fillId="2" borderId="0" xfId="0" applyFont="1" applyFill="1"/>
    <xf numFmtId="0" fontId="14" fillId="0" borderId="0" xfId="0" applyFont="1"/>
    <xf numFmtId="0" fontId="14" fillId="3" borderId="0" xfId="0" applyFont="1" applyFill="1"/>
    <xf numFmtId="0" fontId="15" fillId="2" borderId="0" xfId="0" applyFont="1" applyFill="1" applyAlignment="1">
      <alignment horizontal="justify"/>
    </xf>
    <xf numFmtId="177" fontId="15" fillId="2" borderId="0" xfId="2" applyFont="1" applyFill="1" applyAlignment="1">
      <alignment horizontal="justify"/>
    </xf>
    <xf numFmtId="14" fontId="15" fillId="2" borderId="0" xfId="0" applyNumberFormat="1" applyFont="1" applyFill="1" applyAlignment="1">
      <alignment horizontal="justify"/>
    </xf>
    <xf numFmtId="0" fontId="15" fillId="2" borderId="0" xfId="0" applyNumberFormat="1" applyFont="1" applyFill="1" applyAlignment="1">
      <alignment horizontal="justify"/>
    </xf>
    <xf numFmtId="0" fontId="15" fillId="0" borderId="0" xfId="0" applyFont="1" applyFill="1" applyAlignment="1">
      <alignment horizontal="justify"/>
    </xf>
    <xf numFmtId="0" fontId="15" fillId="0" borderId="0" xfId="0" applyFont="1" applyAlignment="1">
      <alignment horizontal="justify"/>
    </xf>
    <xf numFmtId="177" fontId="15" fillId="0" borderId="0" xfId="2" applyFont="1" applyAlignment="1">
      <alignment horizontal="justify"/>
    </xf>
    <xf numFmtId="0" fontId="16" fillId="0" borderId="1" xfId="0" applyFont="1" applyBorder="1" applyAlignment="1">
      <alignment horizontal="justify" wrapText="1"/>
    </xf>
    <xf numFmtId="177" fontId="16" fillId="0" borderId="1" xfId="2" applyFont="1" applyBorder="1" applyAlignment="1">
      <alignment horizontal="justify" wrapText="1"/>
    </xf>
    <xf numFmtId="14" fontId="16" fillId="0" borderId="1" xfId="0" applyNumberFormat="1" applyFont="1" applyBorder="1" applyAlignment="1">
      <alignment horizontal="justify" wrapText="1"/>
    </xf>
    <xf numFmtId="0" fontId="16" fillId="0" borderId="1" xfId="0" applyNumberFormat="1" applyFont="1" applyBorder="1" applyAlignment="1">
      <alignment horizontal="justify" wrapText="1"/>
    </xf>
    <xf numFmtId="0" fontId="16" fillId="0" borderId="1" xfId="0" applyFont="1" applyFill="1" applyBorder="1" applyAlignment="1">
      <alignment horizontal="justify" wrapText="1"/>
    </xf>
    <xf numFmtId="0" fontId="16" fillId="0" borderId="0" xfId="0" applyFont="1" applyAlignment="1">
      <alignment horizontal="justify" wrapText="1"/>
    </xf>
    <xf numFmtId="0" fontId="15" fillId="3" borderId="1" xfId="0" applyFont="1" applyFill="1" applyBorder="1" applyAlignment="1">
      <alignment horizontal="justify"/>
    </xf>
    <xf numFmtId="0" fontId="3" fillId="3" borderId="1" xfId="0" applyFont="1" applyFill="1" applyBorder="1" applyAlignment="1">
      <alignment horizontal="justify"/>
    </xf>
    <xf numFmtId="0" fontId="17" fillId="3" borderId="0" xfId="0" applyFont="1" applyFill="1" applyAlignment="1">
      <alignment horizontal="justify"/>
    </xf>
    <xf numFmtId="0" fontId="2" fillId="3" borderId="1" xfId="0" applyFont="1" applyFill="1" applyBorder="1" applyAlignment="1">
      <alignment horizontal="justify" wrapText="1"/>
    </xf>
    <xf numFmtId="194" fontId="2" fillId="3" borderId="1" xfId="2" applyNumberFormat="1" applyFont="1" applyFill="1" applyBorder="1" applyAlignment="1">
      <alignment horizontal="justify"/>
    </xf>
    <xf numFmtId="0" fontId="15" fillId="3" borderId="1" xfId="0" applyNumberFormat="1" applyFont="1" applyFill="1" applyBorder="1" applyAlignment="1">
      <alignment horizontal="justify"/>
    </xf>
    <xf numFmtId="0" fontId="2" fillId="3" borderId="1" xfId="0" applyFont="1" applyFill="1" applyBorder="1" applyAlignment="1">
      <alignment horizontal="justify"/>
    </xf>
    <xf numFmtId="0" fontId="18" fillId="3" borderId="1" xfId="0" applyFont="1" applyFill="1" applyBorder="1" applyAlignment="1">
      <alignment horizontal="justify" wrapText="1"/>
    </xf>
    <xf numFmtId="0" fontId="18" fillId="3" borderId="1" xfId="0" applyFont="1" applyFill="1" applyBorder="1" applyAlignment="1">
      <alignment horizontal="justify"/>
    </xf>
    <xf numFmtId="14" fontId="18" fillId="3" borderId="1" xfId="0" applyNumberFormat="1" applyFont="1" applyFill="1" applyBorder="1" applyAlignment="1">
      <alignment horizontal="justify"/>
    </xf>
    <xf numFmtId="0" fontId="15" fillId="3" borderId="0" xfId="0" applyFont="1" applyFill="1" applyAlignment="1">
      <alignment horizontal="justify"/>
    </xf>
    <xf numFmtId="0" fontId="17" fillId="3" borderId="0" xfId="0" applyFont="1" applyFill="1" applyAlignment="1">
      <alignment horizontal="justify" wrapText="1"/>
    </xf>
    <xf numFmtId="0" fontId="3" fillId="3" borderId="1" xfId="0" applyFont="1" applyFill="1" applyBorder="1" applyAlignment="1">
      <alignment horizontal="justify" wrapText="1"/>
    </xf>
    <xf numFmtId="194" fontId="2" fillId="3" borderId="1" xfId="2" applyNumberFormat="1" applyFont="1" applyFill="1" applyBorder="1" applyAlignment="1">
      <alignment horizontal="justify" wrapText="1"/>
    </xf>
    <xf numFmtId="17" fontId="3" fillId="3" borderId="1" xfId="0" applyNumberFormat="1" applyFont="1" applyFill="1" applyBorder="1" applyAlignment="1">
      <alignment horizontal="justify"/>
    </xf>
    <xf numFmtId="14" fontId="15" fillId="3" borderId="1" xfId="0" applyNumberFormat="1" applyFont="1" applyFill="1" applyBorder="1" applyAlignment="1">
      <alignment horizontal="justify"/>
    </xf>
    <xf numFmtId="17" fontId="2" fillId="3" borderId="1" xfId="0" applyNumberFormat="1" applyFont="1" applyFill="1" applyBorder="1" applyAlignment="1">
      <alignment horizontal="justify"/>
    </xf>
    <xf numFmtId="0" fontId="2" fillId="3" borderId="1" xfId="0" applyNumberFormat="1" applyFont="1" applyFill="1" applyBorder="1" applyAlignment="1">
      <alignment horizontal="justify" wrapText="1"/>
    </xf>
    <xf numFmtId="0" fontId="15" fillId="3" borderId="1" xfId="0" applyFont="1" applyFill="1" applyBorder="1" applyAlignment="1">
      <alignment horizontal="justify" wrapText="1"/>
    </xf>
    <xf numFmtId="0" fontId="15" fillId="3" borderId="1" xfId="0" applyNumberFormat="1" applyFont="1" applyFill="1" applyBorder="1" applyAlignment="1">
      <alignment horizontal="justify" wrapText="1"/>
    </xf>
    <xf numFmtId="177" fontId="15" fillId="3" borderId="1" xfId="2" applyFont="1" applyFill="1" applyBorder="1" applyAlignment="1">
      <alignment horizontal="justify"/>
    </xf>
    <xf numFmtId="14" fontId="15" fillId="3" borderId="0" xfId="0" applyNumberFormat="1" applyFont="1" applyFill="1" applyAlignment="1">
      <alignment horizontal="justify"/>
    </xf>
    <xf numFmtId="0" fontId="5" fillId="3" borderId="1" xfId="0" applyFont="1" applyFill="1" applyBorder="1" applyAlignment="1">
      <alignment horizontal="justify"/>
    </xf>
    <xf numFmtId="14" fontId="2" fillId="3" borderId="1" xfId="0" applyNumberFormat="1" applyFont="1" applyFill="1" applyBorder="1" applyAlignment="1">
      <alignment horizontal="justify"/>
    </xf>
    <xf numFmtId="0" fontId="19" fillId="3" borderId="1" xfId="0" applyFont="1" applyFill="1" applyBorder="1" applyAlignment="1">
      <alignment horizontal="justify" wrapText="1"/>
    </xf>
    <xf numFmtId="0" fontId="15" fillId="0" borderId="1" xfId="0" applyFont="1" applyFill="1" applyBorder="1" applyAlignment="1">
      <alignment horizontal="justify"/>
    </xf>
    <xf numFmtId="0" fontId="2" fillId="0" borderId="1" xfId="0" applyFont="1" applyFill="1" applyBorder="1" applyAlignment="1">
      <alignment horizontal="justify"/>
    </xf>
    <xf numFmtId="0" fontId="17" fillId="0" borderId="0" xfId="0" applyFont="1" applyFill="1" applyAlignment="1">
      <alignment horizontal="justify"/>
    </xf>
    <xf numFmtId="0" fontId="2" fillId="0" borderId="1" xfId="0" applyFont="1" applyFill="1" applyBorder="1" applyAlignment="1">
      <alignment horizontal="justify" wrapText="1"/>
    </xf>
    <xf numFmtId="194" fontId="2" fillId="0" borderId="1" xfId="2" applyNumberFormat="1" applyFont="1" applyFill="1" applyBorder="1" applyAlignment="1">
      <alignment horizontal="justify"/>
    </xf>
    <xf numFmtId="0" fontId="15" fillId="0" borderId="1" xfId="0" applyNumberFormat="1" applyFont="1" applyFill="1" applyBorder="1" applyAlignment="1">
      <alignment horizontal="justify"/>
    </xf>
    <xf numFmtId="0" fontId="18" fillId="0" borderId="1" xfId="0" applyFont="1" applyFill="1" applyBorder="1" applyAlignment="1">
      <alignment horizontal="justify" wrapText="1"/>
    </xf>
    <xf numFmtId="0" fontId="18" fillId="0" borderId="1" xfId="0" applyFont="1" applyFill="1" applyBorder="1" applyAlignment="1">
      <alignment horizontal="justify"/>
    </xf>
    <xf numFmtId="0" fontId="15" fillId="0" borderId="1" xfId="0" applyFont="1" applyFill="1" applyBorder="1" applyAlignment="1">
      <alignment horizontal="justify" wrapText="1"/>
    </xf>
    <xf numFmtId="14" fontId="15" fillId="0" borderId="1" xfId="0" applyNumberFormat="1" applyFont="1" applyFill="1" applyBorder="1" applyAlignment="1">
      <alignment horizontal="justify"/>
    </xf>
    <xf numFmtId="14" fontId="18" fillId="0" borderId="1" xfId="0" applyNumberFormat="1" applyFont="1" applyFill="1" applyBorder="1" applyAlignment="1">
      <alignment horizontal="justify"/>
    </xf>
    <xf numFmtId="14" fontId="15" fillId="0" borderId="1" xfId="0" applyNumberFormat="1" applyFont="1" applyFill="1" applyBorder="1" applyAlignment="1">
      <alignment horizontal="justify" wrapText="1"/>
    </xf>
    <xf numFmtId="0" fontId="15" fillId="0" borderId="1" xfId="0" applyNumberFormat="1" applyFont="1" applyFill="1" applyBorder="1" applyAlignment="1">
      <alignment horizontal="justify" wrapText="1"/>
    </xf>
    <xf numFmtId="0" fontId="18" fillId="0" borderId="1" xfId="0" applyFont="1" applyBorder="1" applyAlignment="1">
      <alignment horizontal="justify" wrapText="1"/>
    </xf>
    <xf numFmtId="0" fontId="17" fillId="0" borderId="0" xfId="0" applyFont="1" applyAlignment="1">
      <alignment horizontal="justify"/>
    </xf>
    <xf numFmtId="0" fontId="15" fillId="0" borderId="1" xfId="0" applyFont="1" applyBorder="1" applyAlignment="1">
      <alignment horizontal="justify"/>
    </xf>
    <xf numFmtId="14" fontId="18" fillId="0" borderId="1" xfId="0" applyNumberFormat="1" applyFont="1" applyBorder="1" applyAlignment="1">
      <alignment horizontal="justify" wrapText="1"/>
    </xf>
    <xf numFmtId="177" fontId="18" fillId="0" borderId="1" xfId="2" applyFont="1" applyFill="1" applyBorder="1" applyAlignment="1">
      <alignment horizontal="justify" wrapText="1"/>
    </xf>
    <xf numFmtId="0" fontId="15" fillId="0" borderId="1" xfId="0" applyNumberFormat="1" applyFont="1" applyBorder="1" applyAlignment="1">
      <alignment horizontal="justify"/>
    </xf>
    <xf numFmtId="49" fontId="2" fillId="0" borderId="1" xfId="0" applyNumberFormat="1" applyFont="1" applyFill="1" applyBorder="1" applyAlignment="1">
      <alignment horizontal="justify" wrapText="1"/>
    </xf>
    <xf numFmtId="14" fontId="18" fillId="0" borderId="1" xfId="2" applyNumberFormat="1" applyFont="1" applyFill="1" applyBorder="1" applyAlignment="1">
      <alignment horizontal="justify" wrapText="1"/>
    </xf>
    <xf numFmtId="49" fontId="3" fillId="0" borderId="1" xfId="0" applyNumberFormat="1" applyFont="1" applyFill="1" applyBorder="1" applyAlignment="1">
      <alignment horizontal="justify" wrapText="1"/>
    </xf>
    <xf numFmtId="0" fontId="3" fillId="0" borderId="1" xfId="0" applyFont="1" applyFill="1" applyBorder="1" applyAlignment="1">
      <alignment horizontal="justify" wrapText="1"/>
    </xf>
    <xf numFmtId="14" fontId="3" fillId="0" borderId="1" xfId="0" applyNumberFormat="1" applyFont="1" applyBorder="1" applyAlignment="1">
      <alignment horizontal="justify" wrapText="1"/>
    </xf>
    <xf numFmtId="14" fontId="15" fillId="0" borderId="1" xfId="0" applyNumberFormat="1" applyFont="1" applyBorder="1" applyAlignment="1">
      <alignment horizontal="justify"/>
    </xf>
    <xf numFmtId="0" fontId="3" fillId="0" borderId="1" xfId="0" applyNumberFormat="1" applyFont="1" applyFill="1" applyBorder="1" applyAlignment="1">
      <alignment horizontal="justify" wrapText="1"/>
    </xf>
    <xf numFmtId="0" fontId="15" fillId="4" borderId="0" xfId="0" applyFont="1" applyFill="1" applyAlignment="1">
      <alignment horizontal="justify"/>
    </xf>
    <xf numFmtId="177" fontId="15" fillId="0" borderId="0" xfId="2" applyFont="1" applyFill="1" applyAlignment="1">
      <alignment horizontal="justify"/>
    </xf>
    <xf numFmtId="14" fontId="18" fillId="0" borderId="1" xfId="0" applyNumberFormat="1" applyFont="1" applyFill="1" applyBorder="1" applyAlignment="1">
      <alignment horizontal="justify" wrapText="1"/>
    </xf>
    <xf numFmtId="0" fontId="3" fillId="3" borderId="1" xfId="5" applyNumberFormat="1" applyFont="1" applyFill="1" applyBorder="1" applyAlignment="1">
      <alignment horizontal="justify" wrapText="1"/>
    </xf>
    <xf numFmtId="177" fontId="15" fillId="3" borderId="0" xfId="2" applyFont="1" applyFill="1" applyAlignment="1">
      <alignment horizontal="justify"/>
    </xf>
    <xf numFmtId="14" fontId="18" fillId="3" borderId="1" xfId="0" applyNumberFormat="1" applyFont="1" applyFill="1" applyBorder="1" applyAlignment="1">
      <alignment horizontal="justify" wrapText="1"/>
    </xf>
    <xf numFmtId="177" fontId="18" fillId="3" borderId="1" xfId="2" applyFont="1" applyFill="1" applyBorder="1" applyAlignment="1">
      <alignment horizontal="justify" wrapText="1"/>
    </xf>
    <xf numFmtId="14" fontId="15" fillId="0" borderId="0" xfId="0" applyNumberFormat="1" applyFont="1" applyAlignment="1">
      <alignment horizontal="justify"/>
    </xf>
    <xf numFmtId="14" fontId="3" fillId="0" borderId="1" xfId="0" applyNumberFormat="1" applyFont="1" applyFill="1" applyBorder="1" applyAlignment="1">
      <alignment horizontal="justify" wrapText="1"/>
    </xf>
    <xf numFmtId="14" fontId="18" fillId="0" borderId="1" xfId="0" applyNumberFormat="1" applyFont="1" applyBorder="1" applyAlignment="1">
      <alignment horizontal="justify"/>
    </xf>
    <xf numFmtId="2" fontId="2" fillId="0" borderId="1" xfId="0" applyNumberFormat="1" applyFont="1" applyFill="1" applyBorder="1" applyAlignment="1">
      <alignment horizontal="justify" wrapText="1"/>
    </xf>
    <xf numFmtId="0" fontId="17" fillId="5" borderId="0" xfId="0" applyFont="1" applyFill="1" applyAlignment="1">
      <alignment horizontal="justify" wrapText="1"/>
    </xf>
    <xf numFmtId="197" fontId="3" fillId="0" borderId="1" xfId="3" applyNumberFormat="1" applyFont="1" applyFill="1" applyBorder="1" applyAlignment="1">
      <alignment horizontal="justify" wrapText="1"/>
    </xf>
    <xf numFmtId="0" fontId="18" fillId="3" borderId="2" xfId="0" applyFont="1" applyFill="1" applyBorder="1" applyAlignment="1">
      <alignment horizontal="justify" wrapText="1"/>
    </xf>
    <xf numFmtId="3" fontId="3" fillId="3" borderId="1" xfId="0" applyNumberFormat="1" applyFont="1" applyFill="1" applyBorder="1" applyAlignment="1">
      <alignment horizontal="justify" wrapText="1"/>
    </xf>
    <xf numFmtId="14" fontId="3" fillId="0" borderId="1" xfId="5" applyNumberFormat="1" applyFont="1" applyFill="1" applyBorder="1" applyAlignment="1">
      <alignment horizontal="justify" wrapText="1"/>
    </xf>
    <xf numFmtId="0" fontId="7" fillId="0" borderId="1" xfId="0" applyFont="1" applyFill="1" applyBorder="1" applyAlignment="1" applyProtection="1">
      <alignment horizontal="justify" wrapText="1"/>
      <protection locked="0"/>
    </xf>
    <xf numFmtId="201" fontId="3" fillId="0" borderId="1" xfId="3" applyNumberFormat="1" applyFont="1" applyFill="1" applyBorder="1" applyAlignment="1">
      <alignment horizontal="justify" wrapText="1"/>
    </xf>
    <xf numFmtId="14" fontId="18" fillId="0" borderId="1" xfId="0" applyNumberFormat="1" applyFont="1" applyFill="1" applyBorder="1" applyAlignment="1" applyProtection="1">
      <alignment horizontal="justify" wrapText="1"/>
      <protection locked="0"/>
    </xf>
    <xf numFmtId="4" fontId="3" fillId="0" borderId="1" xfId="5" applyNumberFormat="1" applyFont="1" applyFill="1" applyBorder="1" applyAlignment="1" applyProtection="1">
      <alignment horizontal="justify"/>
      <protection locked="0"/>
    </xf>
    <xf numFmtId="0" fontId="18" fillId="0" borderId="1" xfId="0" applyFont="1" applyFill="1" applyBorder="1" applyAlignment="1" applyProtection="1">
      <alignment horizontal="justify" wrapText="1"/>
      <protection locked="0"/>
    </xf>
    <xf numFmtId="49" fontId="3" fillId="0" borderId="1" xfId="5" applyNumberFormat="1" applyFont="1" applyFill="1" applyBorder="1" applyAlignment="1">
      <alignment horizontal="justify" wrapText="1"/>
    </xf>
    <xf numFmtId="0" fontId="7" fillId="3" borderId="1" xfId="0" applyFont="1" applyFill="1" applyBorder="1" applyAlignment="1" applyProtection="1">
      <alignment horizontal="justify" wrapText="1"/>
      <protection locked="0"/>
    </xf>
    <xf numFmtId="14" fontId="7" fillId="3" borderId="1" xfId="0" applyNumberFormat="1" applyFont="1" applyFill="1" applyBorder="1" applyAlignment="1" applyProtection="1">
      <alignment horizontal="justify" wrapText="1"/>
      <protection locked="0"/>
    </xf>
    <xf numFmtId="43" fontId="18" fillId="0" borderId="1" xfId="1" applyFont="1" applyFill="1" applyBorder="1" applyAlignment="1">
      <alignment horizontal="justify" wrapText="1"/>
    </xf>
    <xf numFmtId="202" fontId="18" fillId="0" borderId="1" xfId="0" applyNumberFormat="1" applyFont="1" applyFill="1" applyBorder="1" applyAlignment="1">
      <alignment horizontal="justify" wrapText="1"/>
    </xf>
    <xf numFmtId="14" fontId="10" fillId="3" borderId="1" xfId="0" applyNumberFormat="1" applyFont="1" applyFill="1" applyBorder="1" applyAlignment="1" applyProtection="1">
      <alignment horizontal="justify"/>
      <protection locked="0"/>
    </xf>
    <xf numFmtId="201" fontId="2" fillId="0" borderId="1" xfId="5" applyNumberFormat="1" applyFont="1" applyFill="1" applyBorder="1" applyAlignment="1">
      <alignment horizontal="justify" wrapText="1"/>
    </xf>
    <xf numFmtId="14" fontId="2" fillId="0" borderId="1" xfId="5" applyNumberFormat="1" applyFont="1" applyFill="1" applyBorder="1" applyAlignment="1" applyProtection="1">
      <alignment horizontal="justify" wrapText="1"/>
      <protection locked="0"/>
    </xf>
    <xf numFmtId="2" fontId="2" fillId="0" borderId="1" xfId="5" applyNumberFormat="1" applyFont="1" applyFill="1" applyBorder="1" applyAlignment="1">
      <alignment horizontal="justify" wrapText="1"/>
    </xf>
    <xf numFmtId="14" fontId="15" fillId="3" borderId="1" xfId="0" applyNumberFormat="1" applyFont="1" applyFill="1" applyBorder="1" applyAlignment="1" applyProtection="1">
      <alignment horizontal="justify"/>
      <protection locked="0"/>
    </xf>
    <xf numFmtId="201" fontId="3" fillId="0" borderId="1" xfId="5" applyNumberFormat="1" applyFont="1" applyFill="1" applyBorder="1" applyAlignment="1">
      <alignment horizontal="justify" wrapText="1"/>
    </xf>
    <xf numFmtId="14" fontId="3" fillId="0" borderId="1" xfId="5" applyNumberFormat="1" applyFont="1" applyFill="1" applyBorder="1" applyAlignment="1" applyProtection="1">
      <alignment horizontal="justify" wrapText="1"/>
      <protection locked="0"/>
    </xf>
    <xf numFmtId="2" fontId="3" fillId="0" borderId="1" xfId="5" applyNumberFormat="1" applyFont="1" applyFill="1" applyBorder="1" applyAlignment="1">
      <alignment horizontal="justify" wrapText="1"/>
    </xf>
    <xf numFmtId="14" fontId="3" fillId="3" borderId="1" xfId="0" applyNumberFormat="1" applyFont="1" applyFill="1" applyBorder="1" applyAlignment="1" applyProtection="1">
      <alignment horizontal="justify"/>
      <protection locked="0"/>
    </xf>
    <xf numFmtId="201" fontId="3" fillId="0" borderId="1" xfId="4" applyNumberFormat="1" applyFont="1" applyFill="1" applyBorder="1" applyAlignment="1">
      <alignment horizontal="justify" wrapText="1"/>
    </xf>
    <xf numFmtId="0" fontId="3" fillId="0" borderId="1" xfId="5" applyFont="1" applyFill="1" applyBorder="1" applyAlignment="1">
      <alignment horizontal="justify" wrapText="1"/>
    </xf>
    <xf numFmtId="0" fontId="3" fillId="3" borderId="1" xfId="0" applyFont="1" applyFill="1" applyBorder="1" applyAlignment="1" applyProtection="1">
      <alignment horizontal="justify"/>
      <protection locked="0"/>
    </xf>
    <xf numFmtId="201" fontId="18" fillId="0" borderId="1" xfId="0" applyNumberFormat="1" applyFont="1" applyFill="1" applyBorder="1" applyAlignment="1">
      <alignment horizontal="justify" wrapText="1"/>
    </xf>
    <xf numFmtId="4" fontId="15" fillId="0" borderId="1" xfId="0" applyNumberFormat="1" applyFont="1" applyFill="1" applyBorder="1" applyAlignment="1" applyProtection="1">
      <alignment horizontal="justify"/>
      <protection locked="0"/>
    </xf>
    <xf numFmtId="0" fontId="15" fillId="3" borderId="1" xfId="0" applyFont="1" applyFill="1" applyBorder="1" applyAlignment="1" applyProtection="1">
      <alignment horizontal="justify"/>
      <protection locked="0"/>
    </xf>
    <xf numFmtId="14" fontId="18" fillId="3" borderId="1" xfId="0" applyNumberFormat="1" applyFont="1" applyFill="1" applyBorder="1" applyAlignment="1" applyProtection="1">
      <alignment horizontal="justify" wrapText="1"/>
      <protection locked="0"/>
    </xf>
    <xf numFmtId="4" fontId="3" fillId="3" borderId="1" xfId="5" applyNumberFormat="1" applyFont="1" applyFill="1" applyBorder="1" applyAlignment="1" applyProtection="1">
      <alignment horizontal="justify"/>
      <protection locked="0"/>
    </xf>
    <xf numFmtId="0" fontId="18" fillId="3" borderId="1" xfId="0" applyFont="1" applyFill="1" applyBorder="1" applyAlignment="1" applyProtection="1">
      <alignment horizontal="justify" wrapText="1"/>
      <protection locked="0"/>
    </xf>
    <xf numFmtId="14" fontId="18" fillId="0" borderId="1" xfId="0" applyNumberFormat="1" applyFont="1" applyFill="1" applyBorder="1" applyAlignment="1" applyProtection="1">
      <alignment horizontal="justify"/>
      <protection locked="0"/>
    </xf>
    <xf numFmtId="4" fontId="15" fillId="0" borderId="1" xfId="0" applyNumberFormat="1" applyFont="1" applyBorder="1" applyAlignment="1">
      <alignment horizontal="justify"/>
    </xf>
    <xf numFmtId="49" fontId="18" fillId="0" borderId="1" xfId="0" applyNumberFormat="1" applyFont="1" applyFill="1" applyBorder="1" applyAlignment="1">
      <alignment horizontal="justify" wrapText="1"/>
    </xf>
    <xf numFmtId="0" fontId="20" fillId="0" borderId="1" xfId="0" applyFont="1" applyFill="1" applyBorder="1" applyAlignment="1">
      <alignment horizontal="justify"/>
    </xf>
    <xf numFmtId="0" fontId="21" fillId="0" borderId="1" xfId="0" applyFont="1" applyFill="1" applyBorder="1" applyAlignment="1" applyProtection="1">
      <alignment horizontal="justify" wrapText="1"/>
      <protection locked="0"/>
    </xf>
    <xf numFmtId="194" fontId="18" fillId="0" borderId="1" xfId="2" applyNumberFormat="1" applyFont="1" applyFill="1" applyBorder="1" applyAlignment="1">
      <alignment horizontal="justify"/>
    </xf>
    <xf numFmtId="4" fontId="18" fillId="0" borderId="1" xfId="5" applyNumberFormat="1" applyFont="1" applyFill="1" applyBorder="1" applyAlignment="1" applyProtection="1">
      <alignment horizontal="justify"/>
      <protection locked="0"/>
    </xf>
    <xf numFmtId="0" fontId="15" fillId="0" borderId="1" xfId="0" applyFont="1" applyFill="1" applyBorder="1" applyAlignment="1" applyProtection="1">
      <alignment horizontal="justify"/>
      <protection locked="0"/>
    </xf>
    <xf numFmtId="0" fontId="18" fillId="0" borderId="1" xfId="0" applyNumberFormat="1" applyFont="1" applyFill="1" applyBorder="1" applyAlignment="1">
      <alignment horizontal="justify" wrapText="1"/>
    </xf>
    <xf numFmtId="202" fontId="18" fillId="3" borderId="1" xfId="0" applyNumberFormat="1" applyFont="1" applyFill="1" applyBorder="1" applyAlignment="1">
      <alignment horizontal="justify" wrapText="1"/>
    </xf>
    <xf numFmtId="0" fontId="18" fillId="0" borderId="2" xfId="0" applyFont="1" applyBorder="1" applyAlignment="1">
      <alignment horizontal="justify"/>
    </xf>
    <xf numFmtId="14" fontId="22" fillId="0" borderId="2" xfId="5" applyNumberFormat="1" applyFont="1" applyFill="1" applyBorder="1" applyAlignment="1">
      <alignment horizontal="justify" wrapText="1"/>
    </xf>
    <xf numFmtId="0" fontId="19" fillId="0" borderId="2" xfId="0" applyFont="1" applyFill="1" applyBorder="1" applyAlignment="1">
      <alignment horizontal="justify" wrapText="1"/>
    </xf>
    <xf numFmtId="0" fontId="15" fillId="0" borderId="2" xfId="0" applyFont="1" applyBorder="1" applyAlignment="1">
      <alignment horizontal="justify"/>
    </xf>
    <xf numFmtId="49" fontId="3" fillId="0" borderId="2" xfId="5" applyNumberFormat="1" applyFont="1" applyFill="1" applyBorder="1" applyAlignment="1">
      <alignment horizontal="justify" wrapText="1"/>
    </xf>
    <xf numFmtId="14" fontId="15" fillId="0" borderId="2" xfId="0" applyNumberFormat="1" applyFont="1" applyBorder="1" applyAlignment="1">
      <alignment horizontal="justify"/>
    </xf>
    <xf numFmtId="0" fontId="15" fillId="3" borderId="2" xfId="0" applyFont="1" applyFill="1" applyBorder="1" applyAlignment="1">
      <alignment horizontal="justify"/>
    </xf>
    <xf numFmtId="49" fontId="3" fillId="3" borderId="1" xfId="5" applyNumberFormat="1" applyFont="1" applyFill="1" applyBorder="1" applyAlignment="1">
      <alignment horizontal="justify" wrapText="1"/>
    </xf>
    <xf numFmtId="0" fontId="18" fillId="0" borderId="1" xfId="0" applyFont="1" applyBorder="1" applyAlignment="1">
      <alignment horizontal="justify"/>
    </xf>
    <xf numFmtId="43" fontId="15" fillId="0" borderId="1" xfId="1" applyFont="1" applyFill="1" applyBorder="1" applyAlignment="1">
      <alignment horizontal="justify" wrapText="1"/>
    </xf>
    <xf numFmtId="14" fontId="22" fillId="0" borderId="1" xfId="5" applyNumberFormat="1" applyFont="1" applyFill="1" applyBorder="1" applyAlignment="1">
      <alignment horizontal="justify" wrapText="1"/>
    </xf>
    <xf numFmtId="0" fontId="19" fillId="0" borderId="1" xfId="0" applyFont="1" applyFill="1" applyBorder="1" applyAlignment="1">
      <alignment horizontal="justify" wrapText="1"/>
    </xf>
    <xf numFmtId="14" fontId="2" fillId="0" borderId="1" xfId="5" applyNumberFormat="1" applyFont="1" applyFill="1" applyBorder="1" applyAlignment="1">
      <alignment horizontal="justify" wrapText="1"/>
    </xf>
    <xf numFmtId="2" fontId="2" fillId="3" borderId="1" xfId="5" applyNumberFormat="1" applyFont="1" applyFill="1" applyBorder="1" applyAlignment="1">
      <alignment horizontal="justify" wrapText="1"/>
    </xf>
    <xf numFmtId="2" fontId="3" fillId="3" borderId="1" xfId="5" applyNumberFormat="1" applyFont="1" applyFill="1" applyBorder="1" applyAlignment="1">
      <alignment horizontal="justify" wrapText="1"/>
    </xf>
    <xf numFmtId="0" fontId="3" fillId="3" borderId="1" xfId="5" applyFont="1" applyFill="1" applyBorder="1" applyAlignment="1">
      <alignment horizontal="justify" wrapText="1"/>
    </xf>
    <xf numFmtId="14" fontId="3" fillId="3" borderId="1" xfId="5" applyNumberFormat="1" applyFont="1" applyFill="1" applyBorder="1" applyAlignment="1">
      <alignment horizontal="justify" wrapText="1"/>
    </xf>
    <xf numFmtId="0" fontId="2" fillId="0" borderId="1" xfId="5" applyFont="1" applyFill="1" applyBorder="1" applyAlignment="1">
      <alignment horizontal="justify" wrapText="1"/>
    </xf>
    <xf numFmtId="0" fontId="3" fillId="0" borderId="1" xfId="6" applyFont="1" applyFill="1" applyBorder="1" applyAlignment="1">
      <alignment horizontal="justify" wrapText="1"/>
    </xf>
    <xf numFmtId="0" fontId="2" fillId="3" borderId="1" xfId="5" applyFont="1" applyFill="1" applyBorder="1" applyAlignment="1">
      <alignment horizontal="justify" wrapText="1"/>
    </xf>
    <xf numFmtId="0" fontId="15" fillId="0" borderId="2" xfId="0" applyFont="1" applyFill="1" applyBorder="1" applyAlignment="1">
      <alignment horizontal="justify"/>
    </xf>
    <xf numFmtId="201" fontId="3" fillId="0" borderId="3" xfId="3" applyNumberFormat="1" applyFont="1" applyFill="1" applyBorder="1" applyAlignment="1">
      <alignment horizontal="justify" wrapText="1"/>
    </xf>
    <xf numFmtId="202" fontId="18" fillId="0" borderId="4" xfId="0" applyNumberFormat="1" applyFont="1" applyFill="1" applyBorder="1" applyAlignment="1">
      <alignment horizontal="justify" wrapText="1"/>
    </xf>
    <xf numFmtId="14" fontId="18" fillId="3" borderId="4" xfId="0" applyNumberFormat="1" applyFont="1" applyFill="1" applyBorder="1" applyAlignment="1">
      <alignment horizontal="justify" wrapText="1"/>
    </xf>
    <xf numFmtId="0" fontId="18" fillId="3" borderId="4" xfId="0" applyFont="1" applyFill="1" applyBorder="1" applyAlignment="1">
      <alignment horizontal="justify" wrapText="1"/>
    </xf>
    <xf numFmtId="49" fontId="18" fillId="3" borderId="1" xfId="0" applyNumberFormat="1" applyFont="1" applyFill="1" applyBorder="1" applyAlignment="1">
      <alignment horizontal="justify" wrapText="1"/>
    </xf>
    <xf numFmtId="0" fontId="17" fillId="0" borderId="1" xfId="0" applyFont="1" applyFill="1" applyBorder="1" applyAlignment="1">
      <alignment horizontal="justify"/>
    </xf>
    <xf numFmtId="0" fontId="15" fillId="0" borderId="0" xfId="0" applyNumberFormat="1" applyFont="1" applyAlignment="1">
      <alignment horizontal="justify"/>
    </xf>
    <xf numFmtId="0" fontId="15" fillId="3" borderId="0" xfId="0" applyFont="1" applyFill="1" applyBorder="1" applyAlignment="1">
      <alignment horizontal="justify"/>
    </xf>
    <xf numFmtId="0" fontId="15" fillId="0" borderId="0" xfId="0" applyFont="1" applyFill="1" applyBorder="1" applyAlignment="1">
      <alignment horizontal="justify"/>
    </xf>
    <xf numFmtId="14" fontId="22" fillId="3" borderId="1" xfId="5" applyNumberFormat="1" applyFont="1" applyFill="1" applyBorder="1" applyAlignment="1">
      <alignment horizontal="justify" wrapText="1"/>
    </xf>
    <xf numFmtId="0" fontId="18" fillId="3" borderId="1" xfId="0" applyNumberFormat="1" applyFont="1" applyFill="1" applyBorder="1" applyAlignment="1">
      <alignment horizontal="justify" wrapText="1"/>
    </xf>
    <xf numFmtId="0" fontId="3" fillId="3" borderId="1" xfId="6" applyFont="1" applyFill="1" applyBorder="1" applyAlignment="1">
      <alignment horizontal="justify" wrapText="1"/>
    </xf>
    <xf numFmtId="201" fontId="3" fillId="3" borderId="1" xfId="4" applyNumberFormat="1" applyFont="1" applyFill="1" applyBorder="1" applyAlignment="1">
      <alignment horizontal="justify" wrapText="1"/>
    </xf>
    <xf numFmtId="201" fontId="18" fillId="3" borderId="1" xfId="0" applyNumberFormat="1" applyFont="1" applyFill="1" applyBorder="1" applyAlignment="1">
      <alignment horizontal="justify" wrapText="1"/>
    </xf>
    <xf numFmtId="0" fontId="17" fillId="3" borderId="1" xfId="0" applyFont="1" applyFill="1" applyBorder="1" applyAlignment="1">
      <alignment horizontal="justify"/>
    </xf>
    <xf numFmtId="2" fontId="3" fillId="3" borderId="1" xfId="6" applyNumberFormat="1" applyFont="1" applyFill="1" applyBorder="1" applyAlignment="1">
      <alignment horizontal="justify" wrapText="1"/>
    </xf>
    <xf numFmtId="0" fontId="15" fillId="3" borderId="0" xfId="0" applyNumberFormat="1" applyFont="1" applyFill="1" applyAlignment="1">
      <alignment horizontal="justify"/>
    </xf>
    <xf numFmtId="173" fontId="18" fillId="3" borderId="1" xfId="0" applyNumberFormat="1" applyFont="1" applyFill="1" applyBorder="1" applyAlignment="1">
      <alignment horizontal="justify" wrapText="1"/>
    </xf>
    <xf numFmtId="0" fontId="3" fillId="3" borderId="1" xfId="0" applyNumberFormat="1" applyFont="1" applyFill="1" applyBorder="1" applyAlignment="1">
      <alignment horizontal="justify" wrapText="1"/>
    </xf>
    <xf numFmtId="0" fontId="4" fillId="3" borderId="1" xfId="0" applyFont="1" applyFill="1" applyBorder="1" applyAlignment="1">
      <alignment horizontal="justify" wrapText="1"/>
    </xf>
    <xf numFmtId="14" fontId="18" fillId="3" borderId="1" xfId="2" applyNumberFormat="1" applyFont="1" applyFill="1" applyBorder="1" applyAlignment="1">
      <alignment horizontal="justify" wrapText="1"/>
    </xf>
    <xf numFmtId="14" fontId="2" fillId="3" borderId="1" xfId="0" applyNumberFormat="1" applyFont="1" applyFill="1" applyBorder="1" applyAlignment="1" applyProtection="1">
      <alignment horizontal="justify"/>
      <protection locked="0"/>
    </xf>
    <xf numFmtId="14" fontId="2" fillId="3" borderId="1" xfId="0" applyNumberFormat="1" applyFont="1" applyFill="1" applyBorder="1" applyAlignment="1">
      <alignment horizontal="justify" wrapText="1"/>
    </xf>
    <xf numFmtId="14" fontId="3" fillId="3" borderId="1" xfId="0" applyNumberFormat="1" applyFont="1" applyFill="1" applyBorder="1" applyAlignment="1">
      <alignment horizontal="justify"/>
    </xf>
    <xf numFmtId="14" fontId="2" fillId="0" borderId="1" xfId="0" applyNumberFormat="1" applyFont="1" applyFill="1" applyBorder="1" applyAlignment="1">
      <alignment horizontal="justify"/>
    </xf>
    <xf numFmtId="0" fontId="18" fillId="3" borderId="1" xfId="0" applyFont="1" applyFill="1" applyBorder="1" applyAlignment="1">
      <alignment horizontal="justify"/>
    </xf>
    <xf numFmtId="14" fontId="15" fillId="0" borderId="1" xfId="0" applyNumberFormat="1" applyFont="1" applyFill="1" applyBorder="1" applyAlignment="1">
      <alignment horizontal="justify"/>
    </xf>
    <xf numFmtId="0" fontId="1" fillId="2" borderId="0" xfId="0" applyFont="1" applyFill="1" applyAlignment="1">
      <alignment horizontal="center" vertical="center"/>
    </xf>
    <xf numFmtId="0" fontId="23" fillId="2" borderId="0" xfId="0" applyFont="1" applyFill="1" applyAlignment="1">
      <alignment horizontal="center"/>
    </xf>
    <xf numFmtId="0" fontId="25" fillId="0" borderId="3" xfId="0" applyFont="1" applyBorder="1" applyAlignment="1">
      <alignment horizontal="left" vertical="center" wrapText="1"/>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12" fillId="2" borderId="3" xfId="0" applyFont="1" applyFill="1" applyBorder="1" applyAlignment="1">
      <alignment horizontal="center" wrapText="1"/>
    </xf>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24" fillId="0" borderId="3"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5" fillId="0" borderId="3" xfId="0" applyFont="1" applyBorder="1" applyAlignment="1">
      <alignment horizontal="center"/>
    </xf>
    <xf numFmtId="0" fontId="25" fillId="0" borderId="5" xfId="0" applyFont="1" applyBorder="1" applyAlignment="1">
      <alignment horizontal="center"/>
    </xf>
    <xf numFmtId="0" fontId="25" fillId="0" borderId="6" xfId="0" applyFont="1" applyBorder="1" applyAlignment="1">
      <alignment horizontal="center"/>
    </xf>
    <xf numFmtId="0" fontId="12" fillId="2" borderId="3" xfId="0" applyFont="1" applyFill="1" applyBorder="1" applyAlignment="1">
      <alignment horizontal="center" vertical="top" wrapText="1"/>
    </xf>
    <xf numFmtId="0" fontId="12" fillId="2" borderId="5" xfId="0" applyFont="1" applyFill="1" applyBorder="1" applyAlignment="1">
      <alignment horizontal="center" vertical="top" wrapText="1"/>
    </xf>
    <xf numFmtId="0" fontId="12" fillId="2" borderId="6" xfId="0" applyFont="1" applyFill="1" applyBorder="1" applyAlignment="1">
      <alignment horizontal="center" vertical="top" wrapText="1"/>
    </xf>
    <xf numFmtId="0" fontId="16" fillId="0" borderId="3" xfId="0" applyFont="1" applyBorder="1" applyAlignment="1">
      <alignment horizontal="center" wrapText="1"/>
    </xf>
    <xf numFmtId="0" fontId="16" fillId="0" borderId="6" xfId="0" applyFont="1" applyBorder="1" applyAlignment="1">
      <alignment horizontal="center" wrapText="1"/>
    </xf>
  </cellXfs>
  <cellStyles count="7">
    <cellStyle name="Millares" xfId="1" builtinId="3"/>
    <cellStyle name="Moneda" xfId="2" builtinId="4"/>
    <cellStyle name="Moneda 2" xfId="3"/>
    <cellStyle name="Moneda 2 2" xfId="4"/>
    <cellStyle name="Normal" xfId="0" builtinId="0"/>
    <cellStyle name="Normal 2" xfId="5"/>
    <cellStyle name="Normal 2 2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emf"/><Relationship Id="rId7" Type="http://schemas.openxmlformats.org/officeDocument/2006/relationships/image" Target="../media/image7.jpe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jpeg"/><Relationship Id="rId5" Type="http://schemas.openxmlformats.org/officeDocument/2006/relationships/image" Target="../media/image5.emf"/><Relationship Id="rId10" Type="http://schemas.openxmlformats.org/officeDocument/2006/relationships/image" Target="../media/image10.jpeg"/><Relationship Id="rId4" Type="http://schemas.openxmlformats.org/officeDocument/2006/relationships/image" Target="../media/image4.emf"/><Relationship Id="rId9" Type="http://schemas.openxmlformats.org/officeDocument/2006/relationships/image" Target="../media/image9.jpe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jpeg"/><Relationship Id="rId1" Type="http://schemas.openxmlformats.org/officeDocument/2006/relationships/image" Target="../media/image11.jpeg"/><Relationship Id="rId5" Type="http://schemas.openxmlformats.org/officeDocument/2006/relationships/image" Target="../media/image10.jpeg"/><Relationship Id="rId4" Type="http://schemas.openxmlformats.org/officeDocument/2006/relationships/image" Target="../media/image9.jpe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3.jpeg"/><Relationship Id="rId1" Type="http://schemas.openxmlformats.org/officeDocument/2006/relationships/image" Target="../media/image12.jpeg"/><Relationship Id="rId5" Type="http://schemas.openxmlformats.org/officeDocument/2006/relationships/image" Target="../media/image10.jpeg"/><Relationship Id="rId4" Type="http://schemas.openxmlformats.org/officeDocument/2006/relationships/image" Target="../media/image9.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xdr:col>
      <xdr:colOff>60960</xdr:colOff>
      <xdr:row>9</xdr:row>
      <xdr:rowOff>266700</xdr:rowOff>
    </xdr:from>
    <xdr:to>
      <xdr:col>7</xdr:col>
      <xdr:colOff>655320</xdr:colOff>
      <xdr:row>46</xdr:row>
      <xdr:rowOff>99060</xdr:rowOff>
    </xdr:to>
    <xdr:pic>
      <xdr:nvPicPr>
        <xdr:cNvPr id="96581" name="Picture 30">
          <a:extLst>
            <a:ext uri="{FF2B5EF4-FFF2-40B4-BE49-F238E27FC236}">
              <a16:creationId xmlns:a16="http://schemas.microsoft.com/office/drawing/2014/main" id="{D5B071C9-BA7A-4C7C-9DDE-CBC30EE4B6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9160" y="1897380"/>
          <a:ext cx="5623560" cy="6537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xdr:colOff>
      <xdr:row>48</xdr:row>
      <xdr:rowOff>0</xdr:rowOff>
    </xdr:from>
    <xdr:to>
      <xdr:col>7</xdr:col>
      <xdr:colOff>609600</xdr:colOff>
      <xdr:row>86</xdr:row>
      <xdr:rowOff>7620</xdr:rowOff>
    </xdr:to>
    <xdr:pic>
      <xdr:nvPicPr>
        <xdr:cNvPr id="96582" name="Picture 31">
          <a:extLst>
            <a:ext uri="{FF2B5EF4-FFF2-40B4-BE49-F238E27FC236}">
              <a16:creationId xmlns:a16="http://schemas.microsoft.com/office/drawing/2014/main" id="{C8A5E058-AA68-42C0-9C04-010992219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3440" y="8686800"/>
          <a:ext cx="5623560" cy="666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xdr:colOff>
      <xdr:row>86</xdr:row>
      <xdr:rowOff>0</xdr:rowOff>
    </xdr:from>
    <xdr:to>
      <xdr:col>7</xdr:col>
      <xdr:colOff>609600</xdr:colOff>
      <xdr:row>122</xdr:row>
      <xdr:rowOff>144780</xdr:rowOff>
    </xdr:to>
    <xdr:pic>
      <xdr:nvPicPr>
        <xdr:cNvPr id="96583" name="Picture 32">
          <a:extLst>
            <a:ext uri="{FF2B5EF4-FFF2-40B4-BE49-F238E27FC236}">
              <a16:creationId xmlns:a16="http://schemas.microsoft.com/office/drawing/2014/main" id="{5A3EA02F-3BE7-49AD-A5CB-F81D2763D10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3440" y="15346680"/>
          <a:ext cx="5623560" cy="6454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xdr:colOff>
      <xdr:row>123</xdr:row>
      <xdr:rowOff>0</xdr:rowOff>
    </xdr:from>
    <xdr:to>
      <xdr:col>7</xdr:col>
      <xdr:colOff>601980</xdr:colOff>
      <xdr:row>168</xdr:row>
      <xdr:rowOff>114300</xdr:rowOff>
    </xdr:to>
    <xdr:pic>
      <xdr:nvPicPr>
        <xdr:cNvPr id="96584" name="Picture 33">
          <a:extLst>
            <a:ext uri="{FF2B5EF4-FFF2-40B4-BE49-F238E27FC236}">
              <a16:creationId xmlns:a16="http://schemas.microsoft.com/office/drawing/2014/main" id="{1A0493F3-16B6-4771-AA50-B2CCEAD4115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45820" y="21831300"/>
          <a:ext cx="5623560" cy="800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83820</xdr:colOff>
      <xdr:row>171</xdr:row>
      <xdr:rowOff>60960</xdr:rowOff>
    </xdr:from>
    <xdr:to>
      <xdr:col>7</xdr:col>
      <xdr:colOff>670560</xdr:colOff>
      <xdr:row>177</xdr:row>
      <xdr:rowOff>121920</xdr:rowOff>
    </xdr:to>
    <xdr:pic>
      <xdr:nvPicPr>
        <xdr:cNvPr id="96585" name="Picture 34">
          <a:extLst>
            <a:ext uri="{FF2B5EF4-FFF2-40B4-BE49-F238E27FC236}">
              <a16:creationId xmlns:a16="http://schemas.microsoft.com/office/drawing/2014/main" id="{F0D8103E-1DC1-4940-92FF-49E3CDD52B2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22020" y="30304740"/>
          <a:ext cx="5615940" cy="1112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746760</xdr:colOff>
      <xdr:row>2</xdr:row>
      <xdr:rowOff>114300</xdr:rowOff>
    </xdr:from>
    <xdr:to>
      <xdr:col>6</xdr:col>
      <xdr:colOff>723900</xdr:colOff>
      <xdr:row>6</xdr:row>
      <xdr:rowOff>30480</xdr:rowOff>
    </xdr:to>
    <xdr:pic>
      <xdr:nvPicPr>
        <xdr:cNvPr id="96586" name="Picture 12" descr="http://www.procuraduria.gov.co/portal/media/image/99.jpg">
          <a:extLst>
            <a:ext uri="{FF2B5EF4-FFF2-40B4-BE49-F238E27FC236}">
              <a16:creationId xmlns:a16="http://schemas.microsoft.com/office/drawing/2014/main" id="{0ED9F217-005D-406E-A7BD-8F91CEA130A4}"/>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937760" y="449580"/>
          <a:ext cx="81534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3</xdr:row>
      <xdr:rowOff>0</xdr:rowOff>
    </xdr:from>
    <xdr:to>
      <xdr:col>6</xdr:col>
      <xdr:colOff>304800</xdr:colOff>
      <xdr:row>4</xdr:row>
      <xdr:rowOff>137160</xdr:rowOff>
    </xdr:to>
    <xdr:sp macro="" textlink="">
      <xdr:nvSpPr>
        <xdr:cNvPr id="96587" name="AutoShape 132" descr="Logo agencia">
          <a:extLst>
            <a:ext uri="{FF2B5EF4-FFF2-40B4-BE49-F238E27FC236}">
              <a16:creationId xmlns:a16="http://schemas.microsoft.com/office/drawing/2014/main" id="{600F26EF-B91F-4BF3-8FD5-094B88A1EEBB}"/>
            </a:ext>
          </a:extLst>
        </xdr:cNvPr>
        <xdr:cNvSpPr>
          <a:spLocks noChangeAspect="1" noChangeArrowheads="1"/>
        </xdr:cNvSpPr>
      </xdr:nvSpPr>
      <xdr:spPr bwMode="auto">
        <a:xfrm>
          <a:off x="5029200" y="51054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137160</xdr:rowOff>
    </xdr:to>
    <xdr:sp macro="" textlink="">
      <xdr:nvSpPr>
        <xdr:cNvPr id="96588"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E2A0D8B9-5F7C-4040-81F5-7C6A3AEB05F0}"/>
            </a:ext>
          </a:extLst>
        </xdr:cNvPr>
        <xdr:cNvSpPr>
          <a:spLocks noChangeAspect="1" noChangeArrowheads="1"/>
        </xdr:cNvSpPr>
      </xdr:nvSpPr>
      <xdr:spPr bwMode="auto">
        <a:xfrm>
          <a:off x="5029200" y="51054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137160</xdr:rowOff>
    </xdr:to>
    <xdr:sp macro="" textlink="">
      <xdr:nvSpPr>
        <xdr:cNvPr id="96589"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C3BF28CA-500B-4A17-8A9D-BB40D6D3E89A}"/>
            </a:ext>
          </a:extLst>
        </xdr:cNvPr>
        <xdr:cNvSpPr>
          <a:spLocks noChangeAspect="1" noChangeArrowheads="1"/>
        </xdr:cNvSpPr>
      </xdr:nvSpPr>
      <xdr:spPr bwMode="auto">
        <a:xfrm>
          <a:off x="5029200" y="51054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678180</xdr:colOff>
      <xdr:row>2</xdr:row>
      <xdr:rowOff>121920</xdr:rowOff>
    </xdr:from>
    <xdr:to>
      <xdr:col>7</xdr:col>
      <xdr:colOff>670560</xdr:colOff>
      <xdr:row>6</xdr:row>
      <xdr:rowOff>38100</xdr:rowOff>
    </xdr:to>
    <xdr:pic>
      <xdr:nvPicPr>
        <xdr:cNvPr id="96590" name="Picture 4" descr="http://www.archivogeneral.gov.co/sites/all/themes/nevia/images/transparencia33.jpg">
          <a:extLst>
            <a:ext uri="{FF2B5EF4-FFF2-40B4-BE49-F238E27FC236}">
              <a16:creationId xmlns:a16="http://schemas.microsoft.com/office/drawing/2014/main" id="{CBF926E6-606F-491D-A788-4163C5DB62BC}"/>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l="22078" t="-2" r="19479" b="-4349"/>
        <a:stretch>
          <a:fillRect/>
        </a:stretch>
      </xdr:blipFill>
      <xdr:spPr bwMode="auto">
        <a:xfrm>
          <a:off x="5707380" y="457200"/>
          <a:ext cx="830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777240</xdr:colOff>
      <xdr:row>3</xdr:row>
      <xdr:rowOff>30480</xdr:rowOff>
    </xdr:from>
    <xdr:to>
      <xdr:col>6</xdr:col>
      <xdr:colOff>7620</xdr:colOff>
      <xdr:row>5</xdr:row>
      <xdr:rowOff>144780</xdr:rowOff>
    </xdr:to>
    <xdr:pic>
      <xdr:nvPicPr>
        <xdr:cNvPr id="96591" name="Imagen 19" descr="http://www.colombiacompra.gov.co/sites/default/files/logo_1_0.png">
          <a:extLst>
            <a:ext uri="{FF2B5EF4-FFF2-40B4-BE49-F238E27FC236}">
              <a16:creationId xmlns:a16="http://schemas.microsoft.com/office/drawing/2014/main" id="{FDBB46DB-1AAA-4460-9DAF-B7349EA8F6F9}"/>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291840" y="541020"/>
          <a:ext cx="174498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327660</xdr:colOff>
      <xdr:row>3</xdr:row>
      <xdr:rowOff>38100</xdr:rowOff>
    </xdr:from>
    <xdr:to>
      <xdr:col>2</xdr:col>
      <xdr:colOff>0</xdr:colOff>
      <xdr:row>5</xdr:row>
      <xdr:rowOff>137160</xdr:rowOff>
    </xdr:to>
    <xdr:pic>
      <xdr:nvPicPr>
        <xdr:cNvPr id="96592" name="Imagen 14" descr="C:\Users\carotorres\Desktop\dnp.jpg">
          <a:extLst>
            <a:ext uri="{FF2B5EF4-FFF2-40B4-BE49-F238E27FC236}">
              <a16:creationId xmlns:a16="http://schemas.microsoft.com/office/drawing/2014/main" id="{597E5FAF-CF6F-4FFF-8AC0-B5163E0A805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27660" y="548640"/>
          <a:ext cx="13487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45720</xdr:colOff>
      <xdr:row>3</xdr:row>
      <xdr:rowOff>7620</xdr:rowOff>
    </xdr:from>
    <xdr:to>
      <xdr:col>4</xdr:col>
      <xdr:colOff>30480</xdr:colOff>
      <xdr:row>6</xdr:row>
      <xdr:rowOff>15240</xdr:rowOff>
    </xdr:to>
    <xdr:pic>
      <xdr:nvPicPr>
        <xdr:cNvPr id="96593" name="Imagen 15" descr="C:\Users\carotorres\Desktop\funcion publica.jpg">
          <a:extLst>
            <a:ext uri="{FF2B5EF4-FFF2-40B4-BE49-F238E27FC236}">
              <a16:creationId xmlns:a16="http://schemas.microsoft.com/office/drawing/2014/main" id="{1E21367E-E476-41FE-9149-CB89D578118C}"/>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l="-2" t="27222" r="52692" b="18335"/>
        <a:stretch>
          <a:fillRect/>
        </a:stretch>
      </xdr:blipFill>
      <xdr:spPr bwMode="auto">
        <a:xfrm>
          <a:off x="1722120" y="518160"/>
          <a:ext cx="166116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6</xdr:col>
      <xdr:colOff>304800</xdr:colOff>
      <xdr:row>4</xdr:row>
      <xdr:rowOff>137160</xdr:rowOff>
    </xdr:to>
    <xdr:sp macro="" textlink="">
      <xdr:nvSpPr>
        <xdr:cNvPr id="97555" name="AutoShape 132" descr="Logo agencia">
          <a:extLst>
            <a:ext uri="{FF2B5EF4-FFF2-40B4-BE49-F238E27FC236}">
              <a16:creationId xmlns:a16="http://schemas.microsoft.com/office/drawing/2014/main" id="{8AACC5F4-E94B-439F-9D38-9A2DE7117D15}"/>
            </a:ext>
          </a:extLst>
        </xdr:cNvPr>
        <xdr:cNvSpPr>
          <a:spLocks noChangeAspect="1" noChangeArrowheads="1"/>
        </xdr:cNvSpPr>
      </xdr:nvSpPr>
      <xdr:spPr bwMode="auto">
        <a:xfrm>
          <a:off x="4572000" y="51054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137160</xdr:rowOff>
    </xdr:to>
    <xdr:sp macro="" textlink="">
      <xdr:nvSpPr>
        <xdr:cNvPr id="97556"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5B5FE6C4-5366-4C3C-9C11-6A11077CD00D}"/>
            </a:ext>
          </a:extLst>
        </xdr:cNvPr>
        <xdr:cNvSpPr>
          <a:spLocks noChangeAspect="1" noChangeArrowheads="1"/>
        </xdr:cNvSpPr>
      </xdr:nvSpPr>
      <xdr:spPr bwMode="auto">
        <a:xfrm>
          <a:off x="4572000" y="51054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137160</xdr:rowOff>
    </xdr:to>
    <xdr:sp macro="" textlink="">
      <xdr:nvSpPr>
        <xdr:cNvPr id="97557"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4EB7FD20-0BD0-4E47-B832-BFABEC899739}"/>
            </a:ext>
          </a:extLst>
        </xdr:cNvPr>
        <xdr:cNvSpPr>
          <a:spLocks noChangeAspect="1" noChangeArrowheads="1"/>
        </xdr:cNvSpPr>
      </xdr:nvSpPr>
      <xdr:spPr bwMode="auto">
        <a:xfrm>
          <a:off x="4572000" y="51054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441960</xdr:colOff>
      <xdr:row>3</xdr:row>
      <xdr:rowOff>60960</xdr:rowOff>
    </xdr:from>
    <xdr:to>
      <xdr:col>7</xdr:col>
      <xdr:colOff>541020</xdr:colOff>
      <xdr:row>7</xdr:row>
      <xdr:rowOff>15240</xdr:rowOff>
    </xdr:to>
    <xdr:pic>
      <xdr:nvPicPr>
        <xdr:cNvPr id="97558" name="Picture 12" descr="http://www.procuraduria.gov.co/portal/media/image/99.jpg">
          <a:extLst>
            <a:ext uri="{FF2B5EF4-FFF2-40B4-BE49-F238E27FC236}">
              <a16:creationId xmlns:a16="http://schemas.microsoft.com/office/drawing/2014/main" id="{956D3F44-C419-4BC4-9FA0-C956FE71D0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3960" y="571500"/>
          <a:ext cx="86106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4</xdr:row>
      <xdr:rowOff>0</xdr:rowOff>
    </xdr:from>
    <xdr:to>
      <xdr:col>6</xdr:col>
      <xdr:colOff>304800</xdr:colOff>
      <xdr:row>5</xdr:row>
      <xdr:rowOff>114300</xdr:rowOff>
    </xdr:to>
    <xdr:sp macro="" textlink="">
      <xdr:nvSpPr>
        <xdr:cNvPr id="97559" name="AutoShape 132" descr="Logo agencia">
          <a:extLst>
            <a:ext uri="{FF2B5EF4-FFF2-40B4-BE49-F238E27FC236}">
              <a16:creationId xmlns:a16="http://schemas.microsoft.com/office/drawing/2014/main" id="{CB3297FE-173F-4C53-ADAC-0E79A53F2EF5}"/>
            </a:ext>
          </a:extLst>
        </xdr:cNvPr>
        <xdr:cNvSpPr>
          <a:spLocks noChangeAspect="1" noChangeArrowheads="1"/>
        </xdr:cNvSpPr>
      </xdr:nvSpPr>
      <xdr:spPr bwMode="auto">
        <a:xfrm>
          <a:off x="4572000" y="685800"/>
          <a:ext cx="30480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114300</xdr:rowOff>
    </xdr:to>
    <xdr:sp macro="" textlink="">
      <xdr:nvSpPr>
        <xdr:cNvPr id="97560"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8FD26FBC-FBD6-4A0B-8196-042E1E8BA243}"/>
            </a:ext>
          </a:extLst>
        </xdr:cNvPr>
        <xdr:cNvSpPr>
          <a:spLocks noChangeAspect="1" noChangeArrowheads="1"/>
        </xdr:cNvSpPr>
      </xdr:nvSpPr>
      <xdr:spPr bwMode="auto">
        <a:xfrm>
          <a:off x="4572000" y="685800"/>
          <a:ext cx="30480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xdr:row>
      <xdr:rowOff>0</xdr:rowOff>
    </xdr:from>
    <xdr:to>
      <xdr:col>6</xdr:col>
      <xdr:colOff>304800</xdr:colOff>
      <xdr:row>5</xdr:row>
      <xdr:rowOff>114300</xdr:rowOff>
    </xdr:to>
    <xdr:sp macro="" textlink="">
      <xdr:nvSpPr>
        <xdr:cNvPr id="97561"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F8FABBE5-B5EE-4E5D-B426-A839DD6FEFC7}"/>
            </a:ext>
          </a:extLst>
        </xdr:cNvPr>
        <xdr:cNvSpPr>
          <a:spLocks noChangeAspect="1" noChangeArrowheads="1"/>
        </xdr:cNvSpPr>
      </xdr:nvSpPr>
      <xdr:spPr bwMode="auto">
        <a:xfrm>
          <a:off x="4572000" y="685800"/>
          <a:ext cx="30480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655320</xdr:colOff>
      <xdr:row>3</xdr:row>
      <xdr:rowOff>137160</xdr:rowOff>
    </xdr:from>
    <xdr:to>
      <xdr:col>8</xdr:col>
      <xdr:colOff>723900</xdr:colOff>
      <xdr:row>7</xdr:row>
      <xdr:rowOff>53340</xdr:rowOff>
    </xdr:to>
    <xdr:pic>
      <xdr:nvPicPr>
        <xdr:cNvPr id="97562" name="Picture 4" descr="http://www.archivogeneral.gov.co/sites/all/themes/nevia/images/transparencia33.jpg">
          <a:extLst>
            <a:ext uri="{FF2B5EF4-FFF2-40B4-BE49-F238E27FC236}">
              <a16:creationId xmlns:a16="http://schemas.microsoft.com/office/drawing/2014/main" id="{3587EFDE-FFE2-40EC-91B4-CC59F0F94CB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2078" t="-2" r="19479" b="-4349"/>
        <a:stretch>
          <a:fillRect/>
        </a:stretch>
      </xdr:blipFill>
      <xdr:spPr bwMode="auto">
        <a:xfrm>
          <a:off x="5989320" y="647700"/>
          <a:ext cx="83058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266700</xdr:colOff>
      <xdr:row>4</xdr:row>
      <xdr:rowOff>45720</xdr:rowOff>
    </xdr:from>
    <xdr:to>
      <xdr:col>6</xdr:col>
      <xdr:colOff>487680</xdr:colOff>
      <xdr:row>6</xdr:row>
      <xdr:rowOff>167640</xdr:rowOff>
    </xdr:to>
    <xdr:pic>
      <xdr:nvPicPr>
        <xdr:cNvPr id="97563" name="Imagen 19" descr="http://www.colombiacompra.gov.co/sites/default/files/logo_1_0.png">
          <a:extLst>
            <a:ext uri="{FF2B5EF4-FFF2-40B4-BE49-F238E27FC236}">
              <a16:creationId xmlns:a16="http://schemas.microsoft.com/office/drawing/2014/main" id="{4539C335-71DA-4EE6-A61B-1400F2AEB4E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14700" y="731520"/>
          <a:ext cx="174498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266700</xdr:colOff>
      <xdr:row>4</xdr:row>
      <xdr:rowOff>30480</xdr:rowOff>
    </xdr:from>
    <xdr:to>
      <xdr:col>2</xdr:col>
      <xdr:colOff>99060</xdr:colOff>
      <xdr:row>6</xdr:row>
      <xdr:rowOff>129540</xdr:rowOff>
    </xdr:to>
    <xdr:pic>
      <xdr:nvPicPr>
        <xdr:cNvPr id="97564" name="Imagen 15" descr="C:\Users\carotorres\Desktop\dnp.jpg">
          <a:extLst>
            <a:ext uri="{FF2B5EF4-FFF2-40B4-BE49-F238E27FC236}">
              <a16:creationId xmlns:a16="http://schemas.microsoft.com/office/drawing/2014/main" id="{7662F3A6-3EFD-44BA-AFEE-B8F5FFC46AB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6700" y="716280"/>
          <a:ext cx="13563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xdr:colOff>
      <xdr:row>4</xdr:row>
      <xdr:rowOff>0</xdr:rowOff>
    </xdr:from>
    <xdr:to>
      <xdr:col>4</xdr:col>
      <xdr:colOff>213360</xdr:colOff>
      <xdr:row>6</xdr:row>
      <xdr:rowOff>160020</xdr:rowOff>
    </xdr:to>
    <xdr:pic>
      <xdr:nvPicPr>
        <xdr:cNvPr id="97565" name="Imagen 16" descr="C:\Users\carotorres\Desktop\funcion publica.jpg">
          <a:extLst>
            <a:ext uri="{FF2B5EF4-FFF2-40B4-BE49-F238E27FC236}">
              <a16:creationId xmlns:a16="http://schemas.microsoft.com/office/drawing/2014/main" id="{34F51FB0-E547-4686-8303-959999AFCB0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l="-2" t="27222" r="52692" b="18335"/>
        <a:stretch>
          <a:fillRect/>
        </a:stretch>
      </xdr:blipFill>
      <xdr:spPr bwMode="auto">
        <a:xfrm>
          <a:off x="1600200" y="685800"/>
          <a:ext cx="166116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6</xdr:col>
      <xdr:colOff>304800</xdr:colOff>
      <xdr:row>4</xdr:row>
      <xdr:rowOff>144780</xdr:rowOff>
    </xdr:to>
    <xdr:sp macro="" textlink="">
      <xdr:nvSpPr>
        <xdr:cNvPr id="99370" name="AutoShape 132" descr="Logo agencia">
          <a:extLst>
            <a:ext uri="{FF2B5EF4-FFF2-40B4-BE49-F238E27FC236}">
              <a16:creationId xmlns:a16="http://schemas.microsoft.com/office/drawing/2014/main" id="{CC80E609-E6B5-40CA-9861-559E93451943}"/>
            </a:ext>
          </a:extLst>
        </xdr:cNvPr>
        <xdr:cNvSpPr>
          <a:spLocks noChangeAspect="1" noChangeArrowheads="1"/>
        </xdr:cNvSpPr>
      </xdr:nvSpPr>
      <xdr:spPr bwMode="auto">
        <a:xfrm>
          <a:off x="7559040" y="49530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144780</xdr:rowOff>
    </xdr:to>
    <xdr:sp macro="" textlink="">
      <xdr:nvSpPr>
        <xdr:cNvPr id="99371"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CE75EE06-7D34-4A30-9E4E-7D93A7009737}"/>
            </a:ext>
          </a:extLst>
        </xdr:cNvPr>
        <xdr:cNvSpPr>
          <a:spLocks noChangeAspect="1" noChangeArrowheads="1"/>
        </xdr:cNvSpPr>
      </xdr:nvSpPr>
      <xdr:spPr bwMode="auto">
        <a:xfrm>
          <a:off x="7559040" y="49530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144780</xdr:rowOff>
    </xdr:to>
    <xdr:sp macro="" textlink="">
      <xdr:nvSpPr>
        <xdr:cNvPr id="99372"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BA3EBD71-B384-4C52-8CED-2C8E724115E4}"/>
            </a:ext>
          </a:extLst>
        </xdr:cNvPr>
        <xdr:cNvSpPr>
          <a:spLocks noChangeAspect="1" noChangeArrowheads="1"/>
        </xdr:cNvSpPr>
      </xdr:nvSpPr>
      <xdr:spPr bwMode="auto">
        <a:xfrm>
          <a:off x="7559040" y="495300"/>
          <a:ext cx="3048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304800</xdr:colOff>
      <xdr:row>3</xdr:row>
      <xdr:rowOff>22860</xdr:rowOff>
    </xdr:to>
    <xdr:sp macro="" textlink="">
      <xdr:nvSpPr>
        <xdr:cNvPr id="99373" name="AutoShape 132" descr="Logo agencia">
          <a:extLst>
            <a:ext uri="{FF2B5EF4-FFF2-40B4-BE49-F238E27FC236}">
              <a16:creationId xmlns:a16="http://schemas.microsoft.com/office/drawing/2014/main" id="{5F451616-0DE9-41E1-8464-6B6910E52AF8}"/>
            </a:ext>
          </a:extLst>
        </xdr:cNvPr>
        <xdr:cNvSpPr>
          <a:spLocks noChangeAspect="1" noChangeArrowheads="1"/>
        </xdr:cNvSpPr>
      </xdr:nvSpPr>
      <xdr:spPr bwMode="auto">
        <a:xfrm>
          <a:off x="7559040" y="167640"/>
          <a:ext cx="30480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304800</xdr:colOff>
      <xdr:row>3</xdr:row>
      <xdr:rowOff>22860</xdr:rowOff>
    </xdr:to>
    <xdr:sp macro="" textlink="">
      <xdr:nvSpPr>
        <xdr:cNvPr id="99374"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7248A70B-445B-4041-830B-74A7B38A5B78}"/>
            </a:ext>
          </a:extLst>
        </xdr:cNvPr>
        <xdr:cNvSpPr>
          <a:spLocks noChangeAspect="1" noChangeArrowheads="1"/>
        </xdr:cNvSpPr>
      </xdr:nvSpPr>
      <xdr:spPr bwMode="auto">
        <a:xfrm>
          <a:off x="7559040" y="167640"/>
          <a:ext cx="30480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304800</xdr:colOff>
      <xdr:row>3</xdr:row>
      <xdr:rowOff>22860</xdr:rowOff>
    </xdr:to>
    <xdr:sp macro="" textlink="">
      <xdr:nvSpPr>
        <xdr:cNvPr id="99375"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2B42E355-4C47-4FE2-9404-03775AC1C3C8}"/>
            </a:ext>
          </a:extLst>
        </xdr:cNvPr>
        <xdr:cNvSpPr>
          <a:spLocks noChangeAspect="1" noChangeArrowheads="1"/>
        </xdr:cNvSpPr>
      </xdr:nvSpPr>
      <xdr:spPr bwMode="auto">
        <a:xfrm>
          <a:off x="7559040" y="167640"/>
          <a:ext cx="30480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464820</xdr:colOff>
      <xdr:row>1</xdr:row>
      <xdr:rowOff>30480</xdr:rowOff>
    </xdr:from>
    <xdr:to>
      <xdr:col>5</xdr:col>
      <xdr:colOff>1333500</xdr:colOff>
      <xdr:row>5</xdr:row>
      <xdr:rowOff>38100</xdr:rowOff>
    </xdr:to>
    <xdr:pic>
      <xdr:nvPicPr>
        <xdr:cNvPr id="99376" name="Picture 12" descr="http://www.procuraduria.gov.co/portal/media/image/99.jpg">
          <a:extLst>
            <a:ext uri="{FF2B5EF4-FFF2-40B4-BE49-F238E27FC236}">
              <a16:creationId xmlns:a16="http://schemas.microsoft.com/office/drawing/2014/main" id="{C6536956-9A5E-4C75-8285-DCF919A441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6040" y="198120"/>
          <a:ext cx="868680" cy="708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xdr:row>
      <xdr:rowOff>0</xdr:rowOff>
    </xdr:from>
    <xdr:to>
      <xdr:col>6</xdr:col>
      <xdr:colOff>304800</xdr:colOff>
      <xdr:row>4</xdr:row>
      <xdr:rowOff>0</xdr:rowOff>
    </xdr:to>
    <xdr:sp macro="" textlink="">
      <xdr:nvSpPr>
        <xdr:cNvPr id="99377" name="AutoShape 132" descr="Logo agencia">
          <a:extLst>
            <a:ext uri="{FF2B5EF4-FFF2-40B4-BE49-F238E27FC236}">
              <a16:creationId xmlns:a16="http://schemas.microsoft.com/office/drawing/2014/main" id="{82AD8129-0D7B-4849-858C-ED2FEA8DC6DA}"/>
            </a:ext>
          </a:extLst>
        </xdr:cNvPr>
        <xdr:cNvSpPr>
          <a:spLocks noChangeAspect="1" noChangeArrowheads="1"/>
        </xdr:cNvSpPr>
      </xdr:nvSpPr>
      <xdr:spPr bwMode="auto">
        <a:xfrm>
          <a:off x="7559040" y="327660"/>
          <a:ext cx="30480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304800</xdr:colOff>
      <xdr:row>4</xdr:row>
      <xdr:rowOff>0</xdr:rowOff>
    </xdr:to>
    <xdr:sp macro="" textlink="">
      <xdr:nvSpPr>
        <xdr:cNvPr id="99378"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FFEEBD02-3D49-4530-9160-DE831726EDE7}"/>
            </a:ext>
          </a:extLst>
        </xdr:cNvPr>
        <xdr:cNvSpPr>
          <a:spLocks noChangeAspect="1" noChangeArrowheads="1"/>
        </xdr:cNvSpPr>
      </xdr:nvSpPr>
      <xdr:spPr bwMode="auto">
        <a:xfrm>
          <a:off x="7559040" y="327660"/>
          <a:ext cx="30480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xdr:row>
      <xdr:rowOff>0</xdr:rowOff>
    </xdr:from>
    <xdr:to>
      <xdr:col>6</xdr:col>
      <xdr:colOff>304800</xdr:colOff>
      <xdr:row>4</xdr:row>
      <xdr:rowOff>0</xdr:rowOff>
    </xdr:to>
    <xdr:sp macro="" textlink="">
      <xdr:nvSpPr>
        <xdr:cNvPr id="99379"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85DA4796-EE93-43C6-8531-AFD127ACAB63}"/>
            </a:ext>
          </a:extLst>
        </xdr:cNvPr>
        <xdr:cNvSpPr>
          <a:spLocks noChangeAspect="1" noChangeArrowheads="1"/>
        </xdr:cNvSpPr>
      </xdr:nvSpPr>
      <xdr:spPr bwMode="auto">
        <a:xfrm>
          <a:off x="7559040" y="327660"/>
          <a:ext cx="30480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510540</xdr:colOff>
      <xdr:row>1</xdr:row>
      <xdr:rowOff>22860</xdr:rowOff>
    </xdr:from>
    <xdr:to>
      <xdr:col>7</xdr:col>
      <xdr:colOff>1348740</xdr:colOff>
      <xdr:row>5</xdr:row>
      <xdr:rowOff>0</xdr:rowOff>
    </xdr:to>
    <xdr:pic>
      <xdr:nvPicPr>
        <xdr:cNvPr id="99380" name="Picture 4" descr="http://www.archivogeneral.gov.co/sites/all/themes/nevia/images/transparencia33.jpg">
          <a:extLst>
            <a:ext uri="{FF2B5EF4-FFF2-40B4-BE49-F238E27FC236}">
              <a16:creationId xmlns:a16="http://schemas.microsoft.com/office/drawing/2014/main" id="{5A10F103-89D1-409F-89B0-02F7F7B54F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2078" t="-2" r="19479" b="-4349"/>
        <a:stretch>
          <a:fillRect/>
        </a:stretch>
      </xdr:blipFill>
      <xdr:spPr bwMode="auto">
        <a:xfrm>
          <a:off x="9677400" y="190500"/>
          <a:ext cx="83820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251460</xdr:colOff>
      <xdr:row>2</xdr:row>
      <xdr:rowOff>60960</xdr:rowOff>
    </xdr:from>
    <xdr:to>
      <xdr:col>7</xdr:col>
      <xdr:colOff>381000</xdr:colOff>
      <xdr:row>5</xdr:row>
      <xdr:rowOff>38100</xdr:rowOff>
    </xdr:to>
    <xdr:pic>
      <xdr:nvPicPr>
        <xdr:cNvPr id="99381" name="Imagen 19" descr="http://www.colombiacompra.gov.co/sites/default/files/logo_1_0.png">
          <a:extLst>
            <a:ext uri="{FF2B5EF4-FFF2-40B4-BE49-F238E27FC236}">
              <a16:creationId xmlns:a16="http://schemas.microsoft.com/office/drawing/2014/main" id="{E9BF3DAA-630F-41AC-8ACA-5893F3643AB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10500" y="388620"/>
          <a:ext cx="173736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495300</xdr:colOff>
      <xdr:row>2</xdr:row>
      <xdr:rowOff>68580</xdr:rowOff>
    </xdr:from>
    <xdr:to>
      <xdr:col>4</xdr:col>
      <xdr:colOff>30480</xdr:colOff>
      <xdr:row>5</xdr:row>
      <xdr:rowOff>30480</xdr:rowOff>
    </xdr:to>
    <xdr:pic>
      <xdr:nvPicPr>
        <xdr:cNvPr id="99382" name="Imagen 15" descr="C:\Users\carotorres\Desktop\dnp.jpg">
          <a:extLst>
            <a:ext uri="{FF2B5EF4-FFF2-40B4-BE49-F238E27FC236}">
              <a16:creationId xmlns:a16="http://schemas.microsoft.com/office/drawing/2014/main" id="{B2B71860-CAC0-4685-AB8A-C981F367373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38500" y="396240"/>
          <a:ext cx="136398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152400</xdr:colOff>
      <xdr:row>2</xdr:row>
      <xdr:rowOff>7620</xdr:rowOff>
    </xdr:from>
    <xdr:to>
      <xdr:col>5</xdr:col>
      <xdr:colOff>426720</xdr:colOff>
      <xdr:row>5</xdr:row>
      <xdr:rowOff>0</xdr:rowOff>
    </xdr:to>
    <xdr:pic>
      <xdr:nvPicPr>
        <xdr:cNvPr id="99383" name="Imagen 16" descr="C:\Users\carotorres\Desktop\funcion publica.jpg">
          <a:extLst>
            <a:ext uri="{FF2B5EF4-FFF2-40B4-BE49-F238E27FC236}">
              <a16:creationId xmlns:a16="http://schemas.microsoft.com/office/drawing/2014/main" id="{0B12D8D9-A643-47D8-BFAC-3773704AC3D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l="-2" t="27222" r="52692" b="18335"/>
        <a:stretch>
          <a:fillRect/>
        </a:stretch>
      </xdr:blipFill>
      <xdr:spPr bwMode="auto">
        <a:xfrm>
          <a:off x="4724400" y="335280"/>
          <a:ext cx="165354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H10"/>
  <sheetViews>
    <sheetView topLeftCell="A67" workbookViewId="0"/>
  </sheetViews>
  <sheetFormatPr baseColWidth="10" defaultColWidth="11" defaultRowHeight="13.8" x14ac:dyDescent="0.25"/>
  <cols>
    <col min="1" max="16384" width="11" style="1"/>
  </cols>
  <sheetData>
    <row r="2" spans="1:8" ht="12.6" customHeight="1" x14ac:dyDescent="0.25"/>
    <row r="3" spans="1:8" x14ac:dyDescent="0.25">
      <c r="A3" s="1" t="s">
        <v>33</v>
      </c>
    </row>
    <row r="4" spans="1:8" x14ac:dyDescent="0.25">
      <c r="F4"/>
      <c r="G4"/>
    </row>
    <row r="5" spans="1:8" ht="16.2" customHeight="1" x14ac:dyDescent="0.25"/>
    <row r="9" spans="1:8" ht="16.8" x14ac:dyDescent="0.3">
      <c r="B9" s="173" t="s">
        <v>34</v>
      </c>
      <c r="C9" s="173"/>
      <c r="D9" s="173"/>
      <c r="E9" s="173"/>
      <c r="F9" s="173"/>
      <c r="G9" s="173"/>
      <c r="H9" s="173"/>
    </row>
    <row r="10" spans="1:8" ht="31.2" customHeight="1" x14ac:dyDescent="0.25">
      <c r="A10" s="172" t="s">
        <v>33</v>
      </c>
      <c r="B10" s="172"/>
      <c r="C10" s="172"/>
      <c r="D10" s="172"/>
      <c r="E10" s="172"/>
      <c r="F10" s="172"/>
      <c r="G10" s="172"/>
      <c r="H10" s="172"/>
    </row>
  </sheetData>
  <mergeCells count="2">
    <mergeCell ref="A10:H10"/>
    <mergeCell ref="B9:H9"/>
  </mergeCells>
  <pageMargins left="0.7" right="0.7" top="0.75" bottom="0.75" header="0.3" footer="0.3"/>
  <pageSetup orientation="portrait" verticalDpi="599"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0"/>
  <sheetViews>
    <sheetView tabSelected="1" topLeftCell="A16" workbookViewId="0">
      <selection activeCell="E20" sqref="E20:I20"/>
    </sheetView>
  </sheetViews>
  <sheetFormatPr baseColWidth="10" defaultColWidth="10" defaultRowHeight="13.8" x14ac:dyDescent="0.25"/>
  <cols>
    <col min="1" max="16384" width="10" style="1"/>
  </cols>
  <sheetData>
    <row r="2" spans="2:9" ht="12.6" customHeight="1" x14ac:dyDescent="0.25"/>
    <row r="5" spans="2:9" ht="16.2" customHeight="1" x14ac:dyDescent="0.25">
      <c r="F5"/>
      <c r="G5"/>
    </row>
    <row r="11" spans="2:9" ht="17.399999999999999" x14ac:dyDescent="0.25">
      <c r="B11" s="172" t="s">
        <v>29</v>
      </c>
      <c r="C11" s="172"/>
      <c r="D11" s="172"/>
      <c r="E11" s="172"/>
      <c r="F11" s="172"/>
      <c r="G11" s="172"/>
      <c r="H11" s="172"/>
      <c r="I11" s="172"/>
    </row>
    <row r="13" spans="2:9" ht="17.399999999999999" x14ac:dyDescent="0.35">
      <c r="B13" s="3" t="s">
        <v>27</v>
      </c>
      <c r="C13" s="2"/>
      <c r="D13" s="2"/>
      <c r="E13" s="2"/>
      <c r="F13" s="2"/>
      <c r="G13" s="2"/>
      <c r="H13" s="2"/>
      <c r="I13" s="2"/>
    </row>
    <row r="14" spans="2:9" ht="15.6" x14ac:dyDescent="0.3">
      <c r="B14" s="2"/>
      <c r="C14" s="2"/>
      <c r="D14" s="2"/>
      <c r="E14" s="2"/>
      <c r="F14" s="2"/>
      <c r="G14" s="2"/>
      <c r="H14" s="2"/>
      <c r="I14" s="2"/>
    </row>
    <row r="15" spans="2:9" ht="17.399999999999999" x14ac:dyDescent="0.35">
      <c r="B15" s="180" t="s">
        <v>24</v>
      </c>
      <c r="C15" s="181"/>
      <c r="D15" s="182"/>
      <c r="E15" s="183" t="s">
        <v>25</v>
      </c>
      <c r="F15" s="184"/>
      <c r="G15" s="184"/>
      <c r="H15" s="184"/>
      <c r="I15" s="185"/>
    </row>
    <row r="16" spans="2:9" ht="137.25" customHeight="1" x14ac:dyDescent="0.25">
      <c r="B16" s="174" t="s">
        <v>28</v>
      </c>
      <c r="C16" s="175"/>
      <c r="D16" s="176"/>
      <c r="E16" s="186" t="s">
        <v>1146</v>
      </c>
      <c r="F16" s="187"/>
      <c r="G16" s="187"/>
      <c r="H16" s="187"/>
      <c r="I16" s="188"/>
    </row>
    <row r="17" spans="2:9" ht="109.5" customHeight="1" x14ac:dyDescent="0.3">
      <c r="B17" s="174" t="s">
        <v>30</v>
      </c>
      <c r="C17" s="175"/>
      <c r="D17" s="176"/>
      <c r="E17" s="177" t="s">
        <v>1148</v>
      </c>
      <c r="F17" s="178"/>
      <c r="G17" s="178"/>
      <c r="H17" s="178"/>
      <c r="I17" s="179"/>
    </row>
    <row r="18" spans="2:9" ht="72" customHeight="1" x14ac:dyDescent="0.3">
      <c r="B18" s="174" t="s">
        <v>26</v>
      </c>
      <c r="C18" s="175"/>
      <c r="D18" s="176"/>
      <c r="E18" s="177" t="s">
        <v>1144</v>
      </c>
      <c r="F18" s="178"/>
      <c r="G18" s="178"/>
      <c r="H18" s="178"/>
      <c r="I18" s="179"/>
    </row>
    <row r="19" spans="2:9" ht="73.5" customHeight="1" x14ac:dyDescent="0.3">
      <c r="B19" s="174" t="s">
        <v>31</v>
      </c>
      <c r="C19" s="175"/>
      <c r="D19" s="176"/>
      <c r="E19" s="177" t="s">
        <v>1145</v>
      </c>
      <c r="F19" s="178"/>
      <c r="G19" s="178"/>
      <c r="H19" s="178"/>
      <c r="I19" s="179"/>
    </row>
    <row r="20" spans="2:9" ht="57.75" customHeight="1" x14ac:dyDescent="0.3">
      <c r="B20" s="174" t="s">
        <v>32</v>
      </c>
      <c r="C20" s="175"/>
      <c r="D20" s="176"/>
      <c r="E20" s="177" t="s">
        <v>1149</v>
      </c>
      <c r="F20" s="178"/>
      <c r="G20" s="178"/>
      <c r="H20" s="178"/>
      <c r="I20" s="179"/>
    </row>
  </sheetData>
  <mergeCells count="13">
    <mergeCell ref="B11:I11"/>
    <mergeCell ref="B15:D15"/>
    <mergeCell ref="E15:I15"/>
    <mergeCell ref="B16:D16"/>
    <mergeCell ref="E16:I16"/>
    <mergeCell ref="B17:D17"/>
    <mergeCell ref="E17:I17"/>
    <mergeCell ref="B18:D18"/>
    <mergeCell ref="B19:D19"/>
    <mergeCell ref="B20:D20"/>
    <mergeCell ref="E18:I18"/>
    <mergeCell ref="E19:I19"/>
    <mergeCell ref="E20:I20"/>
  </mergeCells>
  <pageMargins left="0.70866141732283472" right="0.70866141732283472" top="0.74803149606299213" bottom="0.74803149606299213" header="0.31496062992125984" footer="0.31496062992125984"/>
  <pageSetup scale="9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AC4435"/>
  <sheetViews>
    <sheetView topLeftCell="Q335" zoomScale="80" zoomScaleNormal="80" workbookViewId="0">
      <selection activeCell="W381" sqref="W381"/>
    </sheetView>
  </sheetViews>
  <sheetFormatPr baseColWidth="10" defaultColWidth="11" defaultRowHeight="13.2" x14ac:dyDescent="0.25"/>
  <cols>
    <col min="1" max="1" width="10.5" style="11" customWidth="1"/>
    <col min="2" max="2" width="11.8984375" style="11" customWidth="1"/>
    <col min="3" max="3" width="13.59765625" style="11" customWidth="1"/>
    <col min="4" max="4" width="24" style="11" customWidth="1"/>
    <col min="5" max="5" width="18.09765625" style="11" customWidth="1"/>
    <col min="6" max="6" width="21.09765625" style="11" customWidth="1"/>
    <col min="7" max="7" width="21.09765625" style="12" customWidth="1"/>
    <col min="8" max="8" width="21.09765625" style="11" customWidth="1"/>
    <col min="9" max="10" width="21.09765625" style="11" hidden="1" customWidth="1"/>
    <col min="11" max="12" width="21.09765625" style="11" customWidth="1"/>
    <col min="13" max="14" width="21.09765625" style="77" customWidth="1"/>
    <col min="15" max="15" width="22.19921875" style="11" customWidth="1"/>
    <col min="16" max="16" width="21.09765625" style="151" customWidth="1"/>
    <col min="17" max="21" width="21.09765625" style="11" customWidth="1"/>
    <col min="22" max="22" width="21.09765625" style="70" customWidth="1"/>
    <col min="23" max="25" width="21.09765625" style="11" customWidth="1"/>
    <col min="26" max="26" width="22.5" style="11" customWidth="1"/>
    <col min="27" max="16384" width="11" style="11"/>
  </cols>
  <sheetData>
    <row r="1" spans="1:27" s="6" customFormat="1" x14ac:dyDescent="0.25">
      <c r="G1" s="7"/>
      <c r="M1" s="8"/>
      <c r="N1" s="8"/>
      <c r="P1" s="9"/>
      <c r="V1" s="10"/>
    </row>
    <row r="2" spans="1:27" s="6" customFormat="1" ht="12.6" customHeight="1" x14ac:dyDescent="0.25">
      <c r="G2" s="7"/>
      <c r="M2" s="8"/>
      <c r="N2" s="8"/>
      <c r="P2" s="9"/>
      <c r="V2" s="10"/>
    </row>
    <row r="3" spans="1:27" s="6" customFormat="1" x14ac:dyDescent="0.25">
      <c r="F3" s="11"/>
      <c r="G3" s="12"/>
      <c r="M3" s="8"/>
      <c r="N3" s="8"/>
      <c r="P3" s="9"/>
      <c r="V3" s="10"/>
    </row>
    <row r="4" spans="1:27" s="6" customFormat="1" x14ac:dyDescent="0.25">
      <c r="G4" s="7"/>
      <c r="M4" s="8"/>
      <c r="N4" s="8"/>
      <c r="P4" s="9"/>
      <c r="V4" s="10"/>
    </row>
    <row r="5" spans="1:27" s="6" customFormat="1" ht="16.2" customHeight="1" x14ac:dyDescent="0.25">
      <c r="G5" s="7"/>
      <c r="M5" s="8"/>
      <c r="N5" s="8"/>
      <c r="P5" s="9"/>
      <c r="V5" s="10"/>
    </row>
    <row r="6" spans="1:27" s="6" customFormat="1" x14ac:dyDescent="0.25">
      <c r="G6" s="7"/>
      <c r="M6" s="8"/>
      <c r="N6" s="8"/>
      <c r="P6" s="9"/>
      <c r="V6" s="10"/>
    </row>
    <row r="7" spans="1:27" s="6" customFormat="1" ht="13.5" customHeight="1" x14ac:dyDescent="0.25">
      <c r="G7" s="7"/>
      <c r="M7" s="8"/>
      <c r="N7" s="8"/>
      <c r="P7" s="9"/>
      <c r="V7" s="10"/>
    </row>
    <row r="8" spans="1:27" s="18" customFormat="1" ht="27.6" x14ac:dyDescent="0.3">
      <c r="A8" s="13" t="s">
        <v>0</v>
      </c>
      <c r="B8" s="13"/>
      <c r="C8" s="13" t="s">
        <v>16</v>
      </c>
      <c r="D8" s="13" t="s">
        <v>1</v>
      </c>
      <c r="E8" s="13" t="s">
        <v>2</v>
      </c>
      <c r="F8" s="13" t="s">
        <v>7</v>
      </c>
      <c r="G8" s="14" t="s">
        <v>3</v>
      </c>
      <c r="H8" s="13" t="s">
        <v>4</v>
      </c>
      <c r="I8" s="13" t="s">
        <v>14</v>
      </c>
      <c r="J8" s="13" t="s">
        <v>23</v>
      </c>
      <c r="K8" s="189" t="s">
        <v>15</v>
      </c>
      <c r="L8" s="190"/>
      <c r="M8" s="15" t="s">
        <v>5</v>
      </c>
      <c r="N8" s="15" t="s">
        <v>6</v>
      </c>
      <c r="O8" s="13" t="s">
        <v>8</v>
      </c>
      <c r="P8" s="16" t="s">
        <v>9</v>
      </c>
      <c r="Q8" s="13" t="s">
        <v>18</v>
      </c>
      <c r="R8" s="13" t="s">
        <v>17</v>
      </c>
      <c r="S8" s="13" t="s">
        <v>21</v>
      </c>
      <c r="T8" s="13" t="s">
        <v>10</v>
      </c>
      <c r="U8" s="13" t="s">
        <v>19</v>
      </c>
      <c r="V8" s="17" t="s">
        <v>20</v>
      </c>
      <c r="W8" s="13" t="s">
        <v>11</v>
      </c>
      <c r="X8" s="13" t="s">
        <v>12</v>
      </c>
      <c r="Y8" s="13" t="s">
        <v>13</v>
      </c>
      <c r="Z8" s="13" t="s">
        <v>22</v>
      </c>
      <c r="AA8" s="13"/>
    </row>
    <row r="9" spans="1:27" s="29" customFormat="1" ht="224.4" x14ac:dyDescent="0.25">
      <c r="A9" s="19">
        <v>2012</v>
      </c>
      <c r="B9" s="20" t="s">
        <v>35</v>
      </c>
      <c r="C9" s="21" t="s">
        <v>590</v>
      </c>
      <c r="D9" s="22" t="s">
        <v>130</v>
      </c>
      <c r="E9" s="19" t="s">
        <v>303</v>
      </c>
      <c r="F9" s="22" t="s">
        <v>207</v>
      </c>
      <c r="G9" s="23">
        <v>5000000</v>
      </c>
      <c r="H9" s="23">
        <f t="shared" ref="H9:H50" si="0">G9+O9</f>
        <v>5000000</v>
      </c>
      <c r="I9" s="19"/>
      <c r="J9" s="19"/>
      <c r="K9" s="166">
        <v>40926</v>
      </c>
      <c r="L9" s="166">
        <v>40956</v>
      </c>
      <c r="M9" s="166">
        <v>40926</v>
      </c>
      <c r="N9" s="166">
        <v>40956</v>
      </c>
      <c r="O9" s="19">
        <v>0</v>
      </c>
      <c r="P9" s="24">
        <v>0</v>
      </c>
      <c r="Q9" s="25" t="s">
        <v>1140</v>
      </c>
      <c r="R9" s="19" t="s">
        <v>314</v>
      </c>
      <c r="S9" s="19" t="s">
        <v>315</v>
      </c>
      <c r="T9" s="26" t="s">
        <v>490</v>
      </c>
      <c r="U9" s="19" t="s">
        <v>493</v>
      </c>
      <c r="V9" s="27" t="s">
        <v>309</v>
      </c>
      <c r="W9" s="28">
        <v>41302</v>
      </c>
      <c r="X9" s="19" t="s">
        <v>314</v>
      </c>
      <c r="Y9" s="19" t="s">
        <v>310</v>
      </c>
      <c r="Z9" s="19"/>
      <c r="AA9" s="19"/>
    </row>
    <row r="10" spans="1:27" s="29" customFormat="1" ht="224.4" x14ac:dyDescent="0.25">
      <c r="A10" s="19">
        <v>2012</v>
      </c>
      <c r="B10" s="20" t="s">
        <v>36</v>
      </c>
      <c r="C10" s="30" t="s">
        <v>591</v>
      </c>
      <c r="D10" s="22" t="s">
        <v>130</v>
      </c>
      <c r="E10" s="19" t="s">
        <v>303</v>
      </c>
      <c r="F10" s="22" t="s">
        <v>208</v>
      </c>
      <c r="G10" s="23">
        <v>5000000</v>
      </c>
      <c r="H10" s="23">
        <f t="shared" si="0"/>
        <v>5000000</v>
      </c>
      <c r="I10" s="19"/>
      <c r="J10" s="19"/>
      <c r="K10" s="166">
        <v>40926</v>
      </c>
      <c r="L10" s="166">
        <v>40956</v>
      </c>
      <c r="M10" s="166">
        <v>40926</v>
      </c>
      <c r="N10" s="166">
        <v>40956</v>
      </c>
      <c r="O10" s="19">
        <v>0</v>
      </c>
      <c r="P10" s="24">
        <v>0</v>
      </c>
      <c r="Q10" s="25" t="s">
        <v>1140</v>
      </c>
      <c r="R10" s="19" t="s">
        <v>314</v>
      </c>
      <c r="S10" s="19" t="s">
        <v>315</v>
      </c>
      <c r="T10" s="26" t="s">
        <v>490</v>
      </c>
      <c r="U10" s="19" t="s">
        <v>493</v>
      </c>
      <c r="V10" s="27" t="s">
        <v>311</v>
      </c>
      <c r="W10" s="27"/>
      <c r="X10" s="19" t="s">
        <v>314</v>
      </c>
      <c r="Y10" s="19" t="s">
        <v>310</v>
      </c>
      <c r="Z10" s="19"/>
      <c r="AA10" s="19"/>
    </row>
    <row r="11" spans="1:27" s="29" customFormat="1" ht="382.8" x14ac:dyDescent="0.25">
      <c r="A11" s="19">
        <v>2012</v>
      </c>
      <c r="B11" s="20" t="s">
        <v>37</v>
      </c>
      <c r="C11" s="21" t="s">
        <v>592</v>
      </c>
      <c r="D11" s="22" t="s">
        <v>131</v>
      </c>
      <c r="E11" s="19" t="s">
        <v>303</v>
      </c>
      <c r="F11" s="22" t="s">
        <v>209</v>
      </c>
      <c r="G11" s="23">
        <v>5000000</v>
      </c>
      <c r="H11" s="23">
        <f t="shared" si="0"/>
        <v>5000000</v>
      </c>
      <c r="I11" s="19"/>
      <c r="J11" s="19"/>
      <c r="K11" s="166">
        <v>40926</v>
      </c>
      <c r="L11" s="166">
        <v>40956</v>
      </c>
      <c r="M11" s="166">
        <v>40926</v>
      </c>
      <c r="N11" s="166">
        <v>40956</v>
      </c>
      <c r="O11" s="19">
        <v>0</v>
      </c>
      <c r="P11" s="24">
        <v>0</v>
      </c>
      <c r="Q11" s="25" t="s">
        <v>1140</v>
      </c>
      <c r="R11" s="19" t="s">
        <v>314</v>
      </c>
      <c r="S11" s="19" t="s">
        <v>315</v>
      </c>
      <c r="T11" s="26" t="s">
        <v>490</v>
      </c>
      <c r="U11" s="19" t="s">
        <v>493</v>
      </c>
      <c r="V11" s="27" t="s">
        <v>311</v>
      </c>
      <c r="W11" s="27"/>
      <c r="X11" s="19" t="s">
        <v>314</v>
      </c>
      <c r="Y11" s="19" t="s">
        <v>310</v>
      </c>
      <c r="Z11" s="19"/>
      <c r="AA11" s="19"/>
    </row>
    <row r="12" spans="1:27" s="29" customFormat="1" ht="79.2" x14ac:dyDescent="0.25">
      <c r="A12" s="19">
        <v>2012</v>
      </c>
      <c r="B12" s="20" t="s">
        <v>38</v>
      </c>
      <c r="C12" s="21" t="s">
        <v>593</v>
      </c>
      <c r="D12" s="22" t="s">
        <v>132</v>
      </c>
      <c r="E12" s="19" t="s">
        <v>303</v>
      </c>
      <c r="F12" s="22" t="s">
        <v>210</v>
      </c>
      <c r="G12" s="23">
        <v>3600000</v>
      </c>
      <c r="H12" s="23">
        <f t="shared" si="0"/>
        <v>3600000</v>
      </c>
      <c r="I12" s="19"/>
      <c r="J12" s="19"/>
      <c r="K12" s="166">
        <v>40928</v>
      </c>
      <c r="L12" s="166">
        <v>40987</v>
      </c>
      <c r="M12" s="166">
        <v>40928</v>
      </c>
      <c r="N12" s="166">
        <v>40987</v>
      </c>
      <c r="O12" s="19">
        <v>0</v>
      </c>
      <c r="P12" s="24">
        <v>0</v>
      </c>
      <c r="Q12" s="25" t="s">
        <v>296</v>
      </c>
      <c r="R12" s="19" t="s">
        <v>314</v>
      </c>
      <c r="S12" s="19" t="s">
        <v>315</v>
      </c>
      <c r="T12" s="26" t="s">
        <v>490</v>
      </c>
      <c r="U12" s="19" t="s">
        <v>493</v>
      </c>
      <c r="V12" s="27" t="s">
        <v>311</v>
      </c>
      <c r="W12" s="27"/>
      <c r="X12" s="19" t="s">
        <v>314</v>
      </c>
      <c r="Y12" s="19" t="s">
        <v>310</v>
      </c>
      <c r="Z12" s="19"/>
      <c r="AA12" s="19"/>
    </row>
    <row r="13" spans="1:27" s="29" customFormat="1" ht="79.2" x14ac:dyDescent="0.25">
      <c r="A13" s="19">
        <v>2012</v>
      </c>
      <c r="B13" s="31" t="s">
        <v>39</v>
      </c>
      <c r="C13" s="21" t="s">
        <v>594</v>
      </c>
      <c r="D13" s="22" t="s">
        <v>133</v>
      </c>
      <c r="E13" s="19" t="s">
        <v>303</v>
      </c>
      <c r="F13" s="22" t="s">
        <v>211</v>
      </c>
      <c r="G13" s="23">
        <v>3600000</v>
      </c>
      <c r="H13" s="23">
        <f t="shared" si="0"/>
        <v>3600000</v>
      </c>
      <c r="I13" s="19"/>
      <c r="J13" s="19"/>
      <c r="K13" s="166">
        <v>40928</v>
      </c>
      <c r="L13" s="166">
        <v>40987</v>
      </c>
      <c r="M13" s="166">
        <v>40928</v>
      </c>
      <c r="N13" s="166">
        <v>40987</v>
      </c>
      <c r="O13" s="19">
        <v>0</v>
      </c>
      <c r="P13" s="24">
        <v>0</v>
      </c>
      <c r="Q13" s="25" t="s">
        <v>296</v>
      </c>
      <c r="R13" s="19" t="s">
        <v>314</v>
      </c>
      <c r="S13" s="19" t="s">
        <v>315</v>
      </c>
      <c r="T13" s="26" t="s">
        <v>490</v>
      </c>
      <c r="U13" s="19" t="s">
        <v>493</v>
      </c>
      <c r="V13" s="27" t="s">
        <v>311</v>
      </c>
      <c r="W13" s="27"/>
      <c r="X13" s="19" t="s">
        <v>314</v>
      </c>
      <c r="Y13" s="19" t="s">
        <v>310</v>
      </c>
      <c r="Z13" s="19"/>
      <c r="AA13" s="19"/>
    </row>
    <row r="14" spans="1:27" s="29" customFormat="1" ht="79.2" x14ac:dyDescent="0.25">
      <c r="A14" s="19">
        <v>2012</v>
      </c>
      <c r="B14" s="31" t="s">
        <v>40</v>
      </c>
      <c r="C14" s="21" t="s">
        <v>595</v>
      </c>
      <c r="D14" s="22" t="s">
        <v>134</v>
      </c>
      <c r="E14" s="19" t="s">
        <v>303</v>
      </c>
      <c r="F14" s="22" t="s">
        <v>212</v>
      </c>
      <c r="G14" s="23">
        <v>8000000</v>
      </c>
      <c r="H14" s="23">
        <f t="shared" si="0"/>
        <v>8000000</v>
      </c>
      <c r="I14" s="19"/>
      <c r="J14" s="19"/>
      <c r="K14" s="166">
        <v>40927</v>
      </c>
      <c r="L14" s="166">
        <v>40986</v>
      </c>
      <c r="M14" s="166">
        <v>40927</v>
      </c>
      <c r="N14" s="166">
        <v>40986</v>
      </c>
      <c r="O14" s="19">
        <v>0</v>
      </c>
      <c r="P14" s="24">
        <v>0</v>
      </c>
      <c r="Q14" s="50" t="s">
        <v>936</v>
      </c>
      <c r="R14" s="19" t="s">
        <v>314</v>
      </c>
      <c r="S14" s="19" t="s">
        <v>315</v>
      </c>
      <c r="T14" s="26" t="s">
        <v>490</v>
      </c>
      <c r="U14" s="19" t="s">
        <v>493</v>
      </c>
      <c r="V14" s="27" t="s">
        <v>671</v>
      </c>
      <c r="W14" s="27" t="s">
        <v>672</v>
      </c>
      <c r="X14" s="19" t="s">
        <v>314</v>
      </c>
      <c r="Y14" s="19" t="s">
        <v>310</v>
      </c>
      <c r="Z14" s="19"/>
      <c r="AA14" s="19"/>
    </row>
    <row r="15" spans="1:27" s="29" customFormat="1" ht="211.2" x14ac:dyDescent="0.25">
      <c r="A15" s="19">
        <v>2012</v>
      </c>
      <c r="B15" s="31" t="s">
        <v>41</v>
      </c>
      <c r="C15" s="21" t="s">
        <v>596</v>
      </c>
      <c r="D15" s="22" t="s">
        <v>135</v>
      </c>
      <c r="E15" s="19" t="s">
        <v>303</v>
      </c>
      <c r="F15" s="22" t="s">
        <v>213</v>
      </c>
      <c r="G15" s="23">
        <v>4453600</v>
      </c>
      <c r="H15" s="23">
        <f t="shared" si="0"/>
        <v>4453600</v>
      </c>
      <c r="I15" s="19"/>
      <c r="J15" s="19"/>
      <c r="K15" s="166">
        <v>40946</v>
      </c>
      <c r="L15" s="166">
        <v>41005</v>
      </c>
      <c r="M15" s="166">
        <v>40946</v>
      </c>
      <c r="N15" s="166">
        <v>41005</v>
      </c>
      <c r="O15" s="19">
        <v>0</v>
      </c>
      <c r="P15" s="24">
        <v>0</v>
      </c>
      <c r="Q15" s="25" t="s">
        <v>296</v>
      </c>
      <c r="R15" s="19" t="s">
        <v>314</v>
      </c>
      <c r="S15" s="19" t="s">
        <v>315</v>
      </c>
      <c r="T15" s="26" t="s">
        <v>490</v>
      </c>
      <c r="U15" s="19" t="s">
        <v>493</v>
      </c>
      <c r="V15" s="27" t="s">
        <v>309</v>
      </c>
      <c r="W15" s="28">
        <v>41682</v>
      </c>
      <c r="X15" s="19" t="s">
        <v>314</v>
      </c>
      <c r="Y15" s="19" t="s">
        <v>310</v>
      </c>
      <c r="Z15" s="19"/>
      <c r="AA15" s="19"/>
    </row>
    <row r="16" spans="1:27" s="29" customFormat="1" ht="118.8" x14ac:dyDescent="0.25">
      <c r="A16" s="19">
        <v>2012</v>
      </c>
      <c r="B16" s="31" t="s">
        <v>42</v>
      </c>
      <c r="C16" s="21" t="s">
        <v>597</v>
      </c>
      <c r="D16" s="22" t="s">
        <v>136</v>
      </c>
      <c r="E16" s="19" t="s">
        <v>303</v>
      </c>
      <c r="F16" s="22" t="s">
        <v>214</v>
      </c>
      <c r="G16" s="23">
        <v>24000000</v>
      </c>
      <c r="H16" s="23">
        <f t="shared" si="0"/>
        <v>24000000</v>
      </c>
      <c r="I16" s="19"/>
      <c r="J16" s="19"/>
      <c r="K16" s="166">
        <v>40962</v>
      </c>
      <c r="L16" s="166">
        <v>41082</v>
      </c>
      <c r="M16" s="166">
        <v>40962</v>
      </c>
      <c r="N16" s="166">
        <v>41082</v>
      </c>
      <c r="O16" s="19">
        <v>0</v>
      </c>
      <c r="P16" s="24">
        <v>0</v>
      </c>
      <c r="Q16" s="25" t="s">
        <v>1139</v>
      </c>
      <c r="R16" s="19" t="s">
        <v>314</v>
      </c>
      <c r="S16" s="19" t="s">
        <v>315</v>
      </c>
      <c r="T16" s="26" t="s">
        <v>490</v>
      </c>
      <c r="U16" s="19" t="s">
        <v>493</v>
      </c>
      <c r="V16" s="27" t="s">
        <v>311</v>
      </c>
      <c r="W16" s="27"/>
      <c r="X16" s="19" t="s">
        <v>314</v>
      </c>
      <c r="Y16" s="19" t="s">
        <v>310</v>
      </c>
      <c r="Z16" s="19"/>
      <c r="AA16" s="19"/>
    </row>
    <row r="17" spans="1:27" s="29" customFormat="1" ht="171.6" x14ac:dyDescent="0.25">
      <c r="A17" s="19">
        <v>2012</v>
      </c>
      <c r="B17" s="20" t="s">
        <v>43</v>
      </c>
      <c r="C17" s="21" t="s">
        <v>598</v>
      </c>
      <c r="D17" s="22" t="s">
        <v>137</v>
      </c>
      <c r="E17" s="19" t="s">
        <v>303</v>
      </c>
      <c r="F17" s="22" t="s">
        <v>215</v>
      </c>
      <c r="G17" s="23">
        <v>15460000</v>
      </c>
      <c r="H17" s="23">
        <f t="shared" si="0"/>
        <v>15460000</v>
      </c>
      <c r="I17" s="19"/>
      <c r="J17" s="19"/>
      <c r="K17" s="166">
        <v>40955</v>
      </c>
      <c r="L17" s="166">
        <v>41060</v>
      </c>
      <c r="M17" s="166">
        <v>40955</v>
      </c>
      <c r="N17" s="166">
        <v>41060</v>
      </c>
      <c r="O17" s="19">
        <v>0</v>
      </c>
      <c r="P17" s="24">
        <v>0</v>
      </c>
      <c r="Q17" s="25" t="s">
        <v>301</v>
      </c>
      <c r="R17" s="19" t="s">
        <v>314</v>
      </c>
      <c r="S17" s="19" t="s">
        <v>315</v>
      </c>
      <c r="T17" s="26" t="s">
        <v>490</v>
      </c>
      <c r="U17" s="19" t="s">
        <v>493</v>
      </c>
      <c r="V17" s="27" t="s">
        <v>309</v>
      </c>
      <c r="W17" s="28">
        <v>41043</v>
      </c>
      <c r="X17" s="19" t="s">
        <v>314</v>
      </c>
      <c r="Y17" s="19" t="s">
        <v>310</v>
      </c>
      <c r="Z17" s="19"/>
      <c r="AA17" s="19"/>
    </row>
    <row r="18" spans="1:27" s="29" customFormat="1" ht="224.4" x14ac:dyDescent="0.25">
      <c r="A18" s="19">
        <v>2012</v>
      </c>
      <c r="B18" s="20" t="s">
        <v>44</v>
      </c>
      <c r="C18" s="21" t="s">
        <v>599</v>
      </c>
      <c r="D18" s="22" t="s">
        <v>138</v>
      </c>
      <c r="E18" s="19" t="s">
        <v>303</v>
      </c>
      <c r="F18" s="22" t="s">
        <v>207</v>
      </c>
      <c r="G18" s="23">
        <v>15000000</v>
      </c>
      <c r="H18" s="23">
        <f t="shared" si="0"/>
        <v>15000000</v>
      </c>
      <c r="I18" s="19"/>
      <c r="J18" s="19"/>
      <c r="K18" s="166">
        <v>40966</v>
      </c>
      <c r="L18" s="166">
        <v>41055</v>
      </c>
      <c r="M18" s="166">
        <v>40966</v>
      </c>
      <c r="N18" s="166">
        <v>41055</v>
      </c>
      <c r="O18" s="19">
        <v>0</v>
      </c>
      <c r="P18" s="24">
        <v>0</v>
      </c>
      <c r="Q18" s="25" t="s">
        <v>1140</v>
      </c>
      <c r="R18" s="19" t="s">
        <v>314</v>
      </c>
      <c r="S18" s="19" t="s">
        <v>315</v>
      </c>
      <c r="T18" s="26" t="s">
        <v>490</v>
      </c>
      <c r="U18" s="19" t="s">
        <v>493</v>
      </c>
      <c r="V18" s="27" t="s">
        <v>309</v>
      </c>
      <c r="W18" s="28">
        <v>41302</v>
      </c>
      <c r="X18" s="19" t="s">
        <v>314</v>
      </c>
      <c r="Y18" s="19" t="s">
        <v>310</v>
      </c>
      <c r="Z18" s="19"/>
      <c r="AA18" s="19"/>
    </row>
    <row r="19" spans="1:27" s="29" customFormat="1" ht="224.4" x14ac:dyDescent="0.25">
      <c r="A19" s="19">
        <v>2012</v>
      </c>
      <c r="B19" s="20" t="s">
        <v>45</v>
      </c>
      <c r="C19" s="21" t="s">
        <v>600</v>
      </c>
      <c r="D19" s="22" t="s">
        <v>139</v>
      </c>
      <c r="E19" s="19" t="s">
        <v>303</v>
      </c>
      <c r="F19" s="22" t="s">
        <v>208</v>
      </c>
      <c r="G19" s="23">
        <v>15000000</v>
      </c>
      <c r="H19" s="23">
        <f t="shared" si="0"/>
        <v>15000000</v>
      </c>
      <c r="I19" s="19"/>
      <c r="J19" s="19"/>
      <c r="K19" s="166">
        <v>40966</v>
      </c>
      <c r="L19" s="166">
        <v>41055</v>
      </c>
      <c r="M19" s="166">
        <v>40966</v>
      </c>
      <c r="N19" s="166">
        <v>41055</v>
      </c>
      <c r="O19" s="19">
        <v>0</v>
      </c>
      <c r="P19" s="24">
        <v>0</v>
      </c>
      <c r="Q19" s="25" t="s">
        <v>1140</v>
      </c>
      <c r="R19" s="19" t="s">
        <v>314</v>
      </c>
      <c r="S19" s="19" t="s">
        <v>315</v>
      </c>
      <c r="T19" s="26" t="s">
        <v>490</v>
      </c>
      <c r="U19" s="19" t="s">
        <v>493</v>
      </c>
      <c r="V19" s="27" t="s">
        <v>311</v>
      </c>
      <c r="W19" s="27"/>
      <c r="X19" s="19" t="s">
        <v>314</v>
      </c>
      <c r="Y19" s="19" t="s">
        <v>310</v>
      </c>
      <c r="Z19" s="19"/>
      <c r="AA19" s="19"/>
    </row>
    <row r="20" spans="1:27" s="29" customFormat="1" ht="224.4" x14ac:dyDescent="0.25">
      <c r="A20" s="19">
        <v>2012</v>
      </c>
      <c r="B20" s="20" t="s">
        <v>46</v>
      </c>
      <c r="C20" s="21" t="s">
        <v>601</v>
      </c>
      <c r="D20" s="22" t="s">
        <v>138</v>
      </c>
      <c r="E20" s="19" t="s">
        <v>303</v>
      </c>
      <c r="F20" s="22" t="s">
        <v>209</v>
      </c>
      <c r="G20" s="32">
        <v>15000000</v>
      </c>
      <c r="H20" s="23">
        <f t="shared" si="0"/>
        <v>15000000</v>
      </c>
      <c r="I20" s="19"/>
      <c r="J20" s="19"/>
      <c r="K20" s="166">
        <v>40962</v>
      </c>
      <c r="L20" s="166">
        <v>41051</v>
      </c>
      <c r="M20" s="166">
        <v>40962</v>
      </c>
      <c r="N20" s="166">
        <v>41051</v>
      </c>
      <c r="O20" s="19">
        <v>0</v>
      </c>
      <c r="P20" s="24">
        <v>0</v>
      </c>
      <c r="Q20" s="25" t="s">
        <v>1140</v>
      </c>
      <c r="R20" s="19" t="s">
        <v>314</v>
      </c>
      <c r="S20" s="19" t="s">
        <v>315</v>
      </c>
      <c r="T20" s="26" t="s">
        <v>490</v>
      </c>
      <c r="U20" s="19" t="s">
        <v>493</v>
      </c>
      <c r="V20" s="27" t="s">
        <v>311</v>
      </c>
      <c r="W20" s="27"/>
      <c r="X20" s="19" t="s">
        <v>314</v>
      </c>
      <c r="Y20" s="19" t="s">
        <v>310</v>
      </c>
      <c r="Z20" s="19"/>
      <c r="AA20" s="19"/>
    </row>
    <row r="21" spans="1:27" s="29" customFormat="1" ht="237.6" x14ac:dyDescent="0.25">
      <c r="A21" s="19">
        <v>2012</v>
      </c>
      <c r="B21" s="20" t="s">
        <v>47</v>
      </c>
      <c r="C21" s="21" t="s">
        <v>602</v>
      </c>
      <c r="D21" s="22" t="s">
        <v>140</v>
      </c>
      <c r="E21" s="19" t="s">
        <v>303</v>
      </c>
      <c r="F21" s="22" t="s">
        <v>216</v>
      </c>
      <c r="G21" s="23">
        <v>15000000</v>
      </c>
      <c r="H21" s="23">
        <f t="shared" si="0"/>
        <v>15000000</v>
      </c>
      <c r="I21" s="19"/>
      <c r="J21" s="19"/>
      <c r="K21" s="166">
        <v>40962</v>
      </c>
      <c r="L21" s="166">
        <v>41051</v>
      </c>
      <c r="M21" s="166">
        <v>40962</v>
      </c>
      <c r="N21" s="166">
        <v>41051</v>
      </c>
      <c r="O21" s="19">
        <v>0</v>
      </c>
      <c r="P21" s="24">
        <v>0</v>
      </c>
      <c r="Q21" s="25" t="s">
        <v>1140</v>
      </c>
      <c r="R21" s="19" t="s">
        <v>314</v>
      </c>
      <c r="S21" s="19" t="s">
        <v>315</v>
      </c>
      <c r="T21" s="26" t="s">
        <v>490</v>
      </c>
      <c r="U21" s="19" t="s">
        <v>493</v>
      </c>
      <c r="V21" s="27" t="s">
        <v>311</v>
      </c>
      <c r="W21" s="27"/>
      <c r="X21" s="19" t="s">
        <v>314</v>
      </c>
      <c r="Y21" s="19" t="s">
        <v>310</v>
      </c>
      <c r="Z21" s="19"/>
      <c r="AA21" s="19"/>
    </row>
    <row r="22" spans="1:27" s="29" customFormat="1" ht="250.8" x14ac:dyDescent="0.25">
      <c r="A22" s="19">
        <v>2012</v>
      </c>
      <c r="B22" s="20" t="s">
        <v>48</v>
      </c>
      <c r="C22" s="21" t="s">
        <v>603</v>
      </c>
      <c r="D22" s="22" t="s">
        <v>141</v>
      </c>
      <c r="E22" s="19" t="s">
        <v>303</v>
      </c>
      <c r="F22" s="22" t="s">
        <v>217</v>
      </c>
      <c r="G22" s="23">
        <v>37000000</v>
      </c>
      <c r="H22" s="23">
        <f t="shared" si="0"/>
        <v>37000000</v>
      </c>
      <c r="I22" s="19"/>
      <c r="J22" s="19"/>
      <c r="K22" s="166">
        <v>40975</v>
      </c>
      <c r="L22" s="166">
        <v>41280</v>
      </c>
      <c r="M22" s="166">
        <v>40975</v>
      </c>
      <c r="N22" s="166">
        <v>41280</v>
      </c>
      <c r="O22" s="19">
        <v>0</v>
      </c>
      <c r="P22" s="24">
        <v>0</v>
      </c>
      <c r="Q22" s="22" t="s">
        <v>298</v>
      </c>
      <c r="R22" s="19" t="s">
        <v>314</v>
      </c>
      <c r="S22" s="19" t="s">
        <v>315</v>
      </c>
      <c r="T22" s="26" t="s">
        <v>490</v>
      </c>
      <c r="U22" s="19" t="s">
        <v>493</v>
      </c>
      <c r="V22" s="27" t="s">
        <v>309</v>
      </c>
      <c r="W22" s="28">
        <v>41023</v>
      </c>
      <c r="X22" s="19" t="s">
        <v>314</v>
      </c>
      <c r="Y22" s="19" t="s">
        <v>313</v>
      </c>
      <c r="Z22" s="19"/>
      <c r="AA22" s="19"/>
    </row>
    <row r="23" spans="1:27" s="29" customFormat="1" ht="145.19999999999999" x14ac:dyDescent="0.25">
      <c r="A23" s="19">
        <v>2012</v>
      </c>
      <c r="B23" s="25" t="s">
        <v>291</v>
      </c>
      <c r="C23" s="19" t="s">
        <v>1129</v>
      </c>
      <c r="D23" s="22" t="s">
        <v>169</v>
      </c>
      <c r="E23" s="19" t="s">
        <v>304</v>
      </c>
      <c r="F23" s="22" t="s">
        <v>247</v>
      </c>
      <c r="G23" s="23">
        <v>29000000</v>
      </c>
      <c r="H23" s="23">
        <f t="shared" si="0"/>
        <v>29000000</v>
      </c>
      <c r="I23" s="19"/>
      <c r="J23" s="19"/>
      <c r="K23" s="167">
        <v>40988</v>
      </c>
      <c r="L23" s="28">
        <v>41787</v>
      </c>
      <c r="M23" s="167">
        <v>40988</v>
      </c>
      <c r="N23" s="167" t="s">
        <v>290</v>
      </c>
      <c r="O23" s="19">
        <v>0</v>
      </c>
      <c r="P23" s="24">
        <v>180</v>
      </c>
      <c r="Q23" s="22" t="s">
        <v>296</v>
      </c>
      <c r="R23" s="19" t="s">
        <v>314</v>
      </c>
      <c r="S23" s="19" t="s">
        <v>315</v>
      </c>
      <c r="T23" s="26" t="s">
        <v>490</v>
      </c>
      <c r="U23" s="19" t="s">
        <v>493</v>
      </c>
      <c r="V23" s="27" t="s">
        <v>309</v>
      </c>
      <c r="W23" s="28">
        <v>41787</v>
      </c>
      <c r="X23" s="19" t="s">
        <v>314</v>
      </c>
      <c r="Y23" s="19" t="s">
        <v>310</v>
      </c>
      <c r="Z23" s="19"/>
      <c r="AA23" s="19"/>
    </row>
    <row r="24" spans="1:27" s="29" customFormat="1" ht="250.8" x14ac:dyDescent="0.25">
      <c r="A24" s="19">
        <v>2012</v>
      </c>
      <c r="B24" s="33" t="s">
        <v>49</v>
      </c>
      <c r="C24" s="21" t="s">
        <v>604</v>
      </c>
      <c r="D24" s="22" t="s">
        <v>142</v>
      </c>
      <c r="E24" s="19" t="s">
        <v>303</v>
      </c>
      <c r="F24" s="22" t="s">
        <v>218</v>
      </c>
      <c r="G24" s="23">
        <v>62640000</v>
      </c>
      <c r="H24" s="23">
        <f t="shared" si="0"/>
        <v>93960000</v>
      </c>
      <c r="I24" s="19"/>
      <c r="J24" s="19"/>
      <c r="K24" s="166">
        <v>40994</v>
      </c>
      <c r="L24" s="34">
        <v>40995</v>
      </c>
      <c r="M24" s="166">
        <v>40994</v>
      </c>
      <c r="N24" s="34">
        <v>41085</v>
      </c>
      <c r="O24" s="19">
        <v>31320000</v>
      </c>
      <c r="P24" s="24">
        <v>90</v>
      </c>
      <c r="Q24" s="25" t="s">
        <v>1140</v>
      </c>
      <c r="R24" s="19" t="s">
        <v>314</v>
      </c>
      <c r="S24" s="19" t="s">
        <v>315</v>
      </c>
      <c r="T24" s="26" t="s">
        <v>490</v>
      </c>
      <c r="U24" s="19" t="s">
        <v>493</v>
      </c>
      <c r="V24" s="27" t="s">
        <v>311</v>
      </c>
      <c r="W24" s="28"/>
      <c r="X24" s="19" t="s">
        <v>314</v>
      </c>
      <c r="Y24" s="19" t="s">
        <v>310</v>
      </c>
      <c r="Z24" s="19"/>
      <c r="AA24" s="19"/>
    </row>
    <row r="25" spans="1:27" s="29" customFormat="1" ht="79.2" x14ac:dyDescent="0.25">
      <c r="A25" s="19">
        <v>2012</v>
      </c>
      <c r="B25" s="33" t="s">
        <v>50</v>
      </c>
      <c r="C25" s="21" t="s">
        <v>620</v>
      </c>
      <c r="D25" s="22" t="s">
        <v>132</v>
      </c>
      <c r="E25" s="19" t="s">
        <v>303</v>
      </c>
      <c r="F25" s="22" t="s">
        <v>219</v>
      </c>
      <c r="G25" s="23">
        <v>19044000</v>
      </c>
      <c r="H25" s="23">
        <f t="shared" si="0"/>
        <v>19044000</v>
      </c>
      <c r="I25" s="19"/>
      <c r="J25" s="19"/>
      <c r="K25" s="166">
        <v>40996</v>
      </c>
      <c r="L25" s="34">
        <v>41243</v>
      </c>
      <c r="M25" s="166">
        <v>40996</v>
      </c>
      <c r="N25" s="34">
        <v>41243</v>
      </c>
      <c r="O25" s="34"/>
      <c r="P25" s="24">
        <v>0</v>
      </c>
      <c r="Q25" s="22" t="s">
        <v>296</v>
      </c>
      <c r="R25" s="19" t="s">
        <v>314</v>
      </c>
      <c r="S25" s="19" t="s">
        <v>315</v>
      </c>
      <c r="T25" s="26" t="s">
        <v>490</v>
      </c>
      <c r="U25" s="19" t="s">
        <v>493</v>
      </c>
      <c r="V25" s="27" t="s">
        <v>309</v>
      </c>
      <c r="W25" s="28">
        <v>41509</v>
      </c>
      <c r="X25" s="19" t="s">
        <v>314</v>
      </c>
      <c r="Y25" s="19" t="s">
        <v>310</v>
      </c>
      <c r="Z25" s="19"/>
      <c r="AA25" s="19"/>
    </row>
    <row r="26" spans="1:27" s="29" customFormat="1" ht="79.2" x14ac:dyDescent="0.25">
      <c r="A26" s="19">
        <v>2012</v>
      </c>
      <c r="B26" s="33" t="s">
        <v>51</v>
      </c>
      <c r="C26" s="21" t="s">
        <v>621</v>
      </c>
      <c r="D26" s="22" t="s">
        <v>132</v>
      </c>
      <c r="E26" s="19" t="s">
        <v>303</v>
      </c>
      <c r="F26" s="22" t="s">
        <v>210</v>
      </c>
      <c r="G26" s="23">
        <v>50000000</v>
      </c>
      <c r="H26" s="23">
        <f t="shared" si="0"/>
        <v>50000000</v>
      </c>
      <c r="I26" s="19"/>
      <c r="J26" s="19"/>
      <c r="K26" s="166">
        <v>40996</v>
      </c>
      <c r="L26" s="166">
        <v>41301</v>
      </c>
      <c r="M26" s="166">
        <v>40996</v>
      </c>
      <c r="N26" s="166">
        <v>41301</v>
      </c>
      <c r="O26" s="19">
        <v>0</v>
      </c>
      <c r="P26" s="24">
        <v>0</v>
      </c>
      <c r="Q26" s="22" t="s">
        <v>296</v>
      </c>
      <c r="R26" s="19" t="s">
        <v>314</v>
      </c>
      <c r="S26" s="19" t="s">
        <v>315</v>
      </c>
      <c r="T26" s="26" t="s">
        <v>490</v>
      </c>
      <c r="U26" s="19" t="s">
        <v>493</v>
      </c>
      <c r="V26" s="27" t="s">
        <v>311</v>
      </c>
      <c r="W26" s="27"/>
      <c r="X26" s="19" t="s">
        <v>314</v>
      </c>
      <c r="Y26" s="19" t="s">
        <v>310</v>
      </c>
      <c r="Z26" s="19"/>
      <c r="AA26" s="19"/>
    </row>
    <row r="27" spans="1:27" s="29" customFormat="1" ht="198" x14ac:dyDescent="0.25">
      <c r="A27" s="19">
        <v>2012</v>
      </c>
      <c r="B27" s="35" t="s">
        <v>87</v>
      </c>
      <c r="C27" s="19" t="s">
        <v>673</v>
      </c>
      <c r="D27" s="22" t="s">
        <v>170</v>
      </c>
      <c r="E27" s="19" t="s">
        <v>304</v>
      </c>
      <c r="F27" s="22" t="s">
        <v>248</v>
      </c>
      <c r="G27" s="23">
        <v>13733208</v>
      </c>
      <c r="H27" s="23">
        <f t="shared" si="0"/>
        <v>20599812</v>
      </c>
      <c r="I27" s="19"/>
      <c r="J27" s="19"/>
      <c r="K27" s="42">
        <v>41015</v>
      </c>
      <c r="L27" s="42">
        <v>41076</v>
      </c>
      <c r="M27" s="42">
        <v>41015</v>
      </c>
      <c r="N27" s="42">
        <v>41136</v>
      </c>
      <c r="O27" s="19">
        <v>6866604</v>
      </c>
      <c r="P27" s="36">
        <v>60</v>
      </c>
      <c r="Q27" s="22" t="s">
        <v>297</v>
      </c>
      <c r="R27" s="19" t="s">
        <v>314</v>
      </c>
      <c r="S27" s="19" t="s">
        <v>315</v>
      </c>
      <c r="T27" s="26" t="s">
        <v>490</v>
      </c>
      <c r="U27" s="19" t="s">
        <v>493</v>
      </c>
      <c r="V27" s="27" t="s">
        <v>311</v>
      </c>
      <c r="W27" s="27"/>
      <c r="X27" s="19" t="s">
        <v>314</v>
      </c>
      <c r="Y27" s="19" t="s">
        <v>310</v>
      </c>
      <c r="Z27" s="19"/>
      <c r="AA27" s="19"/>
    </row>
    <row r="28" spans="1:27" s="29" customFormat="1" ht="409.6" x14ac:dyDescent="0.25">
      <c r="A28" s="19">
        <v>2012</v>
      </c>
      <c r="B28" s="22" t="s">
        <v>88</v>
      </c>
      <c r="C28" s="19" t="s">
        <v>1129</v>
      </c>
      <c r="D28" s="22" t="s">
        <v>1132</v>
      </c>
      <c r="E28" s="37" t="s">
        <v>305</v>
      </c>
      <c r="F28" s="22" t="s">
        <v>249</v>
      </c>
      <c r="G28" s="23">
        <v>0</v>
      </c>
      <c r="H28" s="23">
        <f t="shared" si="0"/>
        <v>0</v>
      </c>
      <c r="I28" s="19"/>
      <c r="J28" s="19"/>
      <c r="K28" s="167">
        <v>41002</v>
      </c>
      <c r="L28" s="167">
        <v>42096</v>
      </c>
      <c r="M28" s="167">
        <v>41002</v>
      </c>
      <c r="N28" s="167">
        <v>42096</v>
      </c>
      <c r="O28" s="19">
        <v>0</v>
      </c>
      <c r="P28" s="24">
        <v>0</v>
      </c>
      <c r="Q28" s="25" t="s">
        <v>302</v>
      </c>
      <c r="R28" s="19" t="s">
        <v>314</v>
      </c>
      <c r="S28" s="19" t="s">
        <v>315</v>
      </c>
      <c r="T28" s="26" t="s">
        <v>490</v>
      </c>
      <c r="U28" s="19" t="s">
        <v>493</v>
      </c>
      <c r="V28" s="27" t="s">
        <v>311</v>
      </c>
      <c r="W28" s="27"/>
      <c r="X28" s="19" t="s">
        <v>314</v>
      </c>
      <c r="Y28" s="19" t="s">
        <v>310</v>
      </c>
      <c r="Z28" s="19"/>
      <c r="AA28" s="19"/>
    </row>
    <row r="29" spans="1:27" s="29" customFormat="1" ht="224.4" x14ac:dyDescent="0.25">
      <c r="A29" s="19">
        <v>2012</v>
      </c>
      <c r="B29" s="25" t="s">
        <v>89</v>
      </c>
      <c r="C29" s="19" t="s">
        <v>1129</v>
      </c>
      <c r="D29" s="22" t="s">
        <v>171</v>
      </c>
      <c r="E29" s="37" t="s">
        <v>305</v>
      </c>
      <c r="F29" s="22" t="s">
        <v>250</v>
      </c>
      <c r="G29" s="23">
        <v>219344400</v>
      </c>
      <c r="H29" s="23">
        <f t="shared" si="0"/>
        <v>319046400</v>
      </c>
      <c r="I29" s="19"/>
      <c r="J29" s="19"/>
      <c r="K29" s="42">
        <v>41015</v>
      </c>
      <c r="L29" s="42">
        <v>41348</v>
      </c>
      <c r="M29" s="42">
        <v>41015</v>
      </c>
      <c r="N29" s="42">
        <v>41348</v>
      </c>
      <c r="O29" s="19">
        <v>99702000</v>
      </c>
      <c r="P29" s="24">
        <v>0</v>
      </c>
      <c r="Q29" s="25" t="s">
        <v>302</v>
      </c>
      <c r="R29" s="19" t="s">
        <v>314</v>
      </c>
      <c r="S29" s="19" t="s">
        <v>315</v>
      </c>
      <c r="T29" s="26" t="s">
        <v>490</v>
      </c>
      <c r="U29" s="19" t="s">
        <v>493</v>
      </c>
      <c r="V29" s="27" t="s">
        <v>309</v>
      </c>
      <c r="W29" s="28">
        <v>41841</v>
      </c>
      <c r="X29" s="19" t="s">
        <v>314</v>
      </c>
      <c r="Y29" s="19" t="s">
        <v>310</v>
      </c>
      <c r="Z29" s="19"/>
      <c r="AA29" s="19"/>
    </row>
    <row r="30" spans="1:27" s="29" customFormat="1" ht="145.19999999999999" x14ac:dyDescent="0.25">
      <c r="A30" s="19">
        <v>2012</v>
      </c>
      <c r="B30" s="25" t="s">
        <v>90</v>
      </c>
      <c r="C30" s="19" t="s">
        <v>1129</v>
      </c>
      <c r="D30" s="25" t="s">
        <v>1130</v>
      </c>
      <c r="E30" s="19" t="s">
        <v>304</v>
      </c>
      <c r="F30" s="22" t="s">
        <v>251</v>
      </c>
      <c r="G30" s="23">
        <v>36400000</v>
      </c>
      <c r="H30" s="23">
        <f t="shared" si="0"/>
        <v>44400000</v>
      </c>
      <c r="I30" s="19"/>
      <c r="J30" s="19"/>
      <c r="K30" s="42">
        <v>41018</v>
      </c>
      <c r="L30" s="34">
        <v>41384</v>
      </c>
      <c r="M30" s="42">
        <v>41018</v>
      </c>
      <c r="N30" s="34">
        <v>41669</v>
      </c>
      <c r="O30" s="34">
        <v>8000000</v>
      </c>
      <c r="P30" s="24">
        <v>285</v>
      </c>
      <c r="Q30" s="25" t="s">
        <v>296</v>
      </c>
      <c r="R30" s="19" t="s">
        <v>314</v>
      </c>
      <c r="S30" s="19" t="s">
        <v>315</v>
      </c>
      <c r="T30" s="26" t="s">
        <v>490</v>
      </c>
      <c r="U30" s="19" t="s">
        <v>493</v>
      </c>
      <c r="V30" s="170" t="s">
        <v>309</v>
      </c>
      <c r="W30" s="28">
        <v>41603</v>
      </c>
      <c r="X30" s="19" t="s">
        <v>314</v>
      </c>
      <c r="Y30" s="19" t="s">
        <v>310</v>
      </c>
      <c r="Z30" s="19"/>
      <c r="AA30" s="19"/>
    </row>
    <row r="31" spans="1:27" s="29" customFormat="1" ht="171.6" x14ac:dyDescent="0.25">
      <c r="A31" s="19">
        <v>2012</v>
      </c>
      <c r="B31" s="25" t="s">
        <v>91</v>
      </c>
      <c r="C31" s="19" t="s">
        <v>1129</v>
      </c>
      <c r="D31" s="22" t="s">
        <v>172</v>
      </c>
      <c r="E31" s="19" t="s">
        <v>304</v>
      </c>
      <c r="F31" s="22" t="s">
        <v>252</v>
      </c>
      <c r="G31" s="23">
        <v>28000000</v>
      </c>
      <c r="H31" s="23">
        <f t="shared" si="0"/>
        <v>28000000</v>
      </c>
      <c r="I31" s="19"/>
      <c r="J31" s="19"/>
      <c r="K31" s="42">
        <v>41017</v>
      </c>
      <c r="L31" s="42">
        <v>41321</v>
      </c>
      <c r="M31" s="42">
        <v>41017</v>
      </c>
      <c r="N31" s="42">
        <v>41381</v>
      </c>
      <c r="O31" s="34"/>
      <c r="P31" s="38">
        <v>60</v>
      </c>
      <c r="Q31" s="25" t="s">
        <v>296</v>
      </c>
      <c r="R31" s="19" t="s">
        <v>314</v>
      </c>
      <c r="S31" s="19" t="s">
        <v>315</v>
      </c>
      <c r="T31" s="26" t="s">
        <v>490</v>
      </c>
      <c r="U31" s="19" t="s">
        <v>493</v>
      </c>
      <c r="V31" s="27" t="s">
        <v>311</v>
      </c>
      <c r="W31" s="27"/>
      <c r="X31" s="19" t="s">
        <v>314</v>
      </c>
      <c r="Y31" s="19" t="s">
        <v>310</v>
      </c>
      <c r="Z31" s="19"/>
      <c r="AA31" s="19"/>
    </row>
    <row r="32" spans="1:27" s="29" customFormat="1" ht="171.6" x14ac:dyDescent="0.25">
      <c r="A32" s="19">
        <v>2012</v>
      </c>
      <c r="B32" s="20" t="s">
        <v>52</v>
      </c>
      <c r="C32" s="21" t="s">
        <v>611</v>
      </c>
      <c r="D32" s="22" t="s">
        <v>143</v>
      </c>
      <c r="E32" s="19" t="s">
        <v>303</v>
      </c>
      <c r="F32" s="22" t="s">
        <v>220</v>
      </c>
      <c r="G32" s="23">
        <v>50000000</v>
      </c>
      <c r="H32" s="23">
        <f t="shared" si="0"/>
        <v>75000000</v>
      </c>
      <c r="I32" s="19"/>
      <c r="J32" s="19"/>
      <c r="K32" s="166">
        <v>41031</v>
      </c>
      <c r="L32" s="34">
        <v>41184</v>
      </c>
      <c r="M32" s="166">
        <v>41031</v>
      </c>
      <c r="N32" s="34">
        <v>41244</v>
      </c>
      <c r="O32" s="19">
        <v>25000000</v>
      </c>
      <c r="P32" s="24">
        <v>60</v>
      </c>
      <c r="Q32" s="25" t="s">
        <v>1139</v>
      </c>
      <c r="R32" s="19" t="s">
        <v>314</v>
      </c>
      <c r="S32" s="19" t="s">
        <v>315</v>
      </c>
      <c r="T32" s="26" t="s">
        <v>490</v>
      </c>
      <c r="U32" s="19" t="s">
        <v>493</v>
      </c>
      <c r="V32" s="27" t="s">
        <v>311</v>
      </c>
      <c r="W32" s="27"/>
      <c r="X32" s="19" t="s">
        <v>314</v>
      </c>
      <c r="Y32" s="19" t="s">
        <v>310</v>
      </c>
      <c r="Z32" s="19"/>
      <c r="AA32" s="19"/>
    </row>
    <row r="33" spans="1:27" s="29" customFormat="1" ht="118.8" x14ac:dyDescent="0.25">
      <c r="A33" s="19">
        <v>2012</v>
      </c>
      <c r="B33" s="20" t="s">
        <v>92</v>
      </c>
      <c r="C33" s="19" t="s">
        <v>1129</v>
      </c>
      <c r="D33" s="22" t="s">
        <v>173</v>
      </c>
      <c r="E33" s="19" t="s">
        <v>304</v>
      </c>
      <c r="F33" s="22" t="s">
        <v>253</v>
      </c>
      <c r="G33" s="23">
        <v>29000000</v>
      </c>
      <c r="H33" s="23">
        <f t="shared" si="0"/>
        <v>29000000</v>
      </c>
      <c r="I33" s="19"/>
      <c r="J33" s="19"/>
      <c r="K33" s="42">
        <v>41019</v>
      </c>
      <c r="L33" s="42">
        <v>41383</v>
      </c>
      <c r="M33" s="42">
        <v>41019</v>
      </c>
      <c r="N33" s="42">
        <v>41383</v>
      </c>
      <c r="O33" s="19">
        <v>0</v>
      </c>
      <c r="P33" s="24"/>
      <c r="Q33" s="25" t="s">
        <v>296</v>
      </c>
      <c r="R33" s="19" t="s">
        <v>314</v>
      </c>
      <c r="S33" s="19" t="s">
        <v>315</v>
      </c>
      <c r="T33" s="26" t="s">
        <v>490</v>
      </c>
      <c r="U33" s="19" t="s">
        <v>493</v>
      </c>
      <c r="V33" s="27" t="s">
        <v>311</v>
      </c>
      <c r="W33" s="27"/>
      <c r="X33" s="19" t="s">
        <v>314</v>
      </c>
      <c r="Y33" s="19" t="s">
        <v>310</v>
      </c>
      <c r="Z33" s="19"/>
      <c r="AA33" s="19"/>
    </row>
    <row r="34" spans="1:27" s="29" customFormat="1" ht="184.8" x14ac:dyDescent="0.25">
      <c r="A34" s="19">
        <v>2012</v>
      </c>
      <c r="B34" s="25" t="s">
        <v>93</v>
      </c>
      <c r="C34" s="19" t="s">
        <v>1129</v>
      </c>
      <c r="D34" s="22" t="s">
        <v>174</v>
      </c>
      <c r="E34" s="19" t="s">
        <v>306</v>
      </c>
      <c r="F34" s="22" t="s">
        <v>254</v>
      </c>
      <c r="G34" s="23">
        <v>60000000</v>
      </c>
      <c r="H34" s="23">
        <f t="shared" si="0"/>
        <v>70000000</v>
      </c>
      <c r="I34" s="19"/>
      <c r="J34" s="19"/>
      <c r="K34" s="42">
        <v>41039</v>
      </c>
      <c r="L34" s="42">
        <v>41283</v>
      </c>
      <c r="M34" s="42">
        <v>41039</v>
      </c>
      <c r="N34" s="42">
        <v>41373</v>
      </c>
      <c r="O34" s="19">
        <v>10000000</v>
      </c>
      <c r="P34" s="38">
        <v>90</v>
      </c>
      <c r="Q34" s="25" t="s">
        <v>296</v>
      </c>
      <c r="R34" s="19" t="s">
        <v>314</v>
      </c>
      <c r="S34" s="19" t="s">
        <v>315</v>
      </c>
      <c r="T34" s="26" t="s">
        <v>490</v>
      </c>
      <c r="U34" s="19" t="s">
        <v>493</v>
      </c>
      <c r="V34" s="170" t="s">
        <v>309</v>
      </c>
      <c r="W34" s="28">
        <v>41674</v>
      </c>
      <c r="X34" s="19" t="s">
        <v>314</v>
      </c>
      <c r="Y34" s="19" t="s">
        <v>310</v>
      </c>
      <c r="Z34" s="19"/>
      <c r="AA34" s="19"/>
    </row>
    <row r="35" spans="1:27" s="29" customFormat="1" ht="92.4" x14ac:dyDescent="0.25">
      <c r="A35" s="19">
        <v>2012</v>
      </c>
      <c r="B35" s="25" t="s">
        <v>94</v>
      </c>
      <c r="C35" s="19" t="s">
        <v>1129</v>
      </c>
      <c r="D35" s="22" t="s">
        <v>1131</v>
      </c>
      <c r="E35" s="19" t="s">
        <v>303</v>
      </c>
      <c r="F35" s="22" t="s">
        <v>255</v>
      </c>
      <c r="G35" s="23">
        <v>7402104</v>
      </c>
      <c r="H35" s="23">
        <f t="shared" si="0"/>
        <v>7402104</v>
      </c>
      <c r="I35" s="19"/>
      <c r="J35" s="19"/>
      <c r="K35" s="42">
        <v>41036</v>
      </c>
      <c r="L35" s="42">
        <v>41400</v>
      </c>
      <c r="M35" s="42">
        <v>41036</v>
      </c>
      <c r="N35" s="42">
        <v>41400</v>
      </c>
      <c r="O35" s="19">
        <v>0</v>
      </c>
      <c r="P35" s="24">
        <v>0</v>
      </c>
      <c r="Q35" s="25" t="s">
        <v>301</v>
      </c>
      <c r="R35" s="19" t="s">
        <v>314</v>
      </c>
      <c r="S35" s="19" t="s">
        <v>315</v>
      </c>
      <c r="T35" s="26" t="s">
        <v>490</v>
      </c>
      <c r="U35" s="19" t="s">
        <v>493</v>
      </c>
      <c r="V35" s="27" t="s">
        <v>309</v>
      </c>
      <c r="W35" s="28">
        <v>41473</v>
      </c>
      <c r="X35" s="19" t="s">
        <v>314</v>
      </c>
      <c r="Y35" s="19" t="s">
        <v>310</v>
      </c>
      <c r="Z35" s="19"/>
      <c r="AA35" s="19"/>
    </row>
    <row r="36" spans="1:27" s="29" customFormat="1" ht="118.8" x14ac:dyDescent="0.25">
      <c r="A36" s="19">
        <v>2012</v>
      </c>
      <c r="B36" s="25" t="s">
        <v>95</v>
      </c>
      <c r="C36" s="21" t="s">
        <v>605</v>
      </c>
      <c r="D36" s="22" t="s">
        <v>175</v>
      </c>
      <c r="E36" s="19" t="s">
        <v>303</v>
      </c>
      <c r="F36" s="22" t="s">
        <v>255</v>
      </c>
      <c r="G36" s="23">
        <v>6960000</v>
      </c>
      <c r="H36" s="23">
        <f t="shared" si="0"/>
        <v>6960000</v>
      </c>
      <c r="I36" s="19"/>
      <c r="J36" s="19"/>
      <c r="K36" s="42">
        <v>41057</v>
      </c>
      <c r="L36" s="34">
        <v>41072</v>
      </c>
      <c r="M36" s="42">
        <v>41057</v>
      </c>
      <c r="N36" s="34">
        <v>41102</v>
      </c>
      <c r="O36" s="34"/>
      <c r="P36" s="24">
        <v>30</v>
      </c>
      <c r="Q36" s="25" t="s">
        <v>301</v>
      </c>
      <c r="R36" s="19" t="s">
        <v>314</v>
      </c>
      <c r="S36" s="19" t="s">
        <v>315</v>
      </c>
      <c r="T36" s="26" t="s">
        <v>490</v>
      </c>
      <c r="U36" s="19" t="s">
        <v>493</v>
      </c>
      <c r="V36" s="170" t="s">
        <v>309</v>
      </c>
      <c r="W36" s="27" t="s">
        <v>674</v>
      </c>
      <c r="X36" s="19" t="s">
        <v>314</v>
      </c>
      <c r="Y36" s="19" t="s">
        <v>310</v>
      </c>
      <c r="Z36" s="19"/>
      <c r="AA36" s="19"/>
    </row>
    <row r="37" spans="1:27" s="29" customFormat="1" ht="105.6" x14ac:dyDescent="0.25">
      <c r="A37" s="19">
        <v>2012</v>
      </c>
      <c r="B37" s="25" t="s">
        <v>96</v>
      </c>
      <c r="C37" s="19" t="s">
        <v>1129</v>
      </c>
      <c r="D37" s="22" t="s">
        <v>176</v>
      </c>
      <c r="E37" s="19" t="s">
        <v>303</v>
      </c>
      <c r="F37" s="22" t="s">
        <v>256</v>
      </c>
      <c r="G37" s="23">
        <v>2227200</v>
      </c>
      <c r="H37" s="23">
        <f t="shared" si="0"/>
        <v>2227200</v>
      </c>
      <c r="I37" s="19"/>
      <c r="J37" s="19"/>
      <c r="K37" s="42">
        <v>41032</v>
      </c>
      <c r="L37" s="42">
        <v>41307</v>
      </c>
      <c r="M37" s="42">
        <v>41032</v>
      </c>
      <c r="N37" s="42">
        <v>41307</v>
      </c>
      <c r="O37" s="19">
        <v>0</v>
      </c>
      <c r="P37" s="24">
        <v>0</v>
      </c>
      <c r="Q37" s="25" t="s">
        <v>299</v>
      </c>
      <c r="R37" s="19" t="s">
        <v>314</v>
      </c>
      <c r="S37" s="19" t="s">
        <v>315</v>
      </c>
      <c r="T37" s="26" t="s">
        <v>490</v>
      </c>
      <c r="U37" s="19" t="s">
        <v>493</v>
      </c>
      <c r="V37" s="27" t="s">
        <v>309</v>
      </c>
      <c r="W37" s="28">
        <v>41270</v>
      </c>
      <c r="X37" s="19" t="s">
        <v>314</v>
      </c>
      <c r="Y37" s="19" t="s">
        <v>310</v>
      </c>
      <c r="Z37" s="19"/>
      <c r="AA37" s="19"/>
    </row>
    <row r="38" spans="1:27" s="29" customFormat="1" ht="303.60000000000002" x14ac:dyDescent="0.25">
      <c r="A38" s="19">
        <v>2012</v>
      </c>
      <c r="B38" s="25" t="s">
        <v>97</v>
      </c>
      <c r="C38" s="21" t="s">
        <v>606</v>
      </c>
      <c r="D38" s="22" t="s">
        <v>1133</v>
      </c>
      <c r="E38" s="19" t="s">
        <v>306</v>
      </c>
      <c r="F38" s="22" t="s">
        <v>257</v>
      </c>
      <c r="G38" s="32">
        <v>301465369</v>
      </c>
      <c r="H38" s="23">
        <f t="shared" si="0"/>
        <v>451798054</v>
      </c>
      <c r="I38" s="19"/>
      <c r="J38" s="19"/>
      <c r="K38" s="42">
        <v>41045</v>
      </c>
      <c r="L38" s="42">
        <v>41168</v>
      </c>
      <c r="M38" s="42">
        <v>41045</v>
      </c>
      <c r="N38" s="42">
        <v>41258</v>
      </c>
      <c r="O38" s="39">
        <f>129199443+21133242</f>
        <v>150332685</v>
      </c>
      <c r="P38" s="36">
        <v>90</v>
      </c>
      <c r="Q38" s="25" t="s">
        <v>296</v>
      </c>
      <c r="R38" s="19" t="s">
        <v>314</v>
      </c>
      <c r="S38" s="19" t="s">
        <v>315</v>
      </c>
      <c r="T38" s="26" t="s">
        <v>490</v>
      </c>
      <c r="U38" s="19" t="s">
        <v>493</v>
      </c>
      <c r="V38" s="27" t="s">
        <v>309</v>
      </c>
      <c r="W38" s="27" t="s">
        <v>675</v>
      </c>
      <c r="X38" s="19" t="s">
        <v>314</v>
      </c>
      <c r="Y38" s="19" t="s">
        <v>310</v>
      </c>
      <c r="Z38" s="19"/>
      <c r="AA38" s="19"/>
    </row>
    <row r="39" spans="1:27" s="29" customFormat="1" ht="145.19999999999999" x14ac:dyDescent="0.25">
      <c r="A39" s="19">
        <v>2012</v>
      </c>
      <c r="B39" s="25" t="s">
        <v>98</v>
      </c>
      <c r="C39" s="19" t="s">
        <v>1129</v>
      </c>
      <c r="D39" s="22" t="s">
        <v>177</v>
      </c>
      <c r="E39" s="19" t="s">
        <v>304</v>
      </c>
      <c r="F39" s="22" t="s">
        <v>258</v>
      </c>
      <c r="G39" s="32">
        <v>1100000</v>
      </c>
      <c r="H39" s="23">
        <f t="shared" si="0"/>
        <v>1650000</v>
      </c>
      <c r="I39" s="19"/>
      <c r="J39" s="19"/>
      <c r="K39" s="42">
        <v>41045</v>
      </c>
      <c r="L39" s="42">
        <v>41228</v>
      </c>
      <c r="M39" s="42">
        <v>41045</v>
      </c>
      <c r="N39" s="42">
        <v>41258</v>
      </c>
      <c r="O39" s="19">
        <v>550000</v>
      </c>
      <c r="P39" s="24">
        <v>30</v>
      </c>
      <c r="Q39" s="25" t="s">
        <v>296</v>
      </c>
      <c r="R39" s="19" t="s">
        <v>314</v>
      </c>
      <c r="S39" s="19" t="s">
        <v>315</v>
      </c>
      <c r="T39" s="26" t="s">
        <v>490</v>
      </c>
      <c r="U39" s="19" t="s">
        <v>493</v>
      </c>
      <c r="V39" s="27" t="s">
        <v>309</v>
      </c>
      <c r="W39" s="28">
        <v>41471</v>
      </c>
      <c r="X39" s="19" t="s">
        <v>314</v>
      </c>
      <c r="Y39" s="19" t="s">
        <v>310</v>
      </c>
      <c r="Z39" s="19"/>
      <c r="AA39" s="19"/>
    </row>
    <row r="40" spans="1:27" s="29" customFormat="1" ht="118.8" x14ac:dyDescent="0.25">
      <c r="A40" s="19">
        <v>2012</v>
      </c>
      <c r="B40" s="25" t="s">
        <v>99</v>
      </c>
      <c r="C40" s="19" t="s">
        <v>1129</v>
      </c>
      <c r="D40" s="22" t="s">
        <v>178</v>
      </c>
      <c r="E40" s="19" t="s">
        <v>304</v>
      </c>
      <c r="F40" s="22" t="s">
        <v>259</v>
      </c>
      <c r="G40" s="32">
        <v>29000000</v>
      </c>
      <c r="H40" s="23">
        <f t="shared" si="0"/>
        <v>29000000</v>
      </c>
      <c r="I40" s="19"/>
      <c r="J40" s="19"/>
      <c r="K40" s="42">
        <v>41047</v>
      </c>
      <c r="L40" s="42">
        <v>41077</v>
      </c>
      <c r="M40" s="42">
        <v>41047</v>
      </c>
      <c r="N40" s="42">
        <v>41077</v>
      </c>
      <c r="O40" s="19">
        <v>0</v>
      </c>
      <c r="P40" s="24">
        <v>0</v>
      </c>
      <c r="Q40" s="25" t="s">
        <v>296</v>
      </c>
      <c r="R40" s="19" t="s">
        <v>314</v>
      </c>
      <c r="S40" s="19" t="s">
        <v>315</v>
      </c>
      <c r="T40" s="26" t="s">
        <v>490</v>
      </c>
      <c r="U40" s="19" t="s">
        <v>493</v>
      </c>
      <c r="V40" s="27" t="s">
        <v>309</v>
      </c>
      <c r="W40" s="28">
        <v>41472</v>
      </c>
      <c r="X40" s="19" t="s">
        <v>314</v>
      </c>
      <c r="Y40" s="19" t="s">
        <v>310</v>
      </c>
      <c r="Z40" s="19"/>
      <c r="AA40" s="19"/>
    </row>
    <row r="41" spans="1:27" s="29" customFormat="1" ht="224.4" x14ac:dyDescent="0.25">
      <c r="A41" s="19">
        <v>2012</v>
      </c>
      <c r="B41" s="20" t="s">
        <v>53</v>
      </c>
      <c r="C41" s="21" t="s">
        <v>609</v>
      </c>
      <c r="D41" s="22" t="s">
        <v>144</v>
      </c>
      <c r="E41" s="19" t="s">
        <v>303</v>
      </c>
      <c r="F41" s="22" t="s">
        <v>221</v>
      </c>
      <c r="G41" s="23">
        <v>28000000</v>
      </c>
      <c r="H41" s="23">
        <f t="shared" si="0"/>
        <v>28000000</v>
      </c>
      <c r="I41" s="19"/>
      <c r="J41" s="19"/>
      <c r="K41" s="166">
        <v>41054</v>
      </c>
      <c r="L41" s="166">
        <v>41267</v>
      </c>
      <c r="M41" s="166">
        <v>41054</v>
      </c>
      <c r="N41" s="166">
        <v>41267</v>
      </c>
      <c r="O41" s="19"/>
      <c r="P41" s="24"/>
      <c r="Q41" s="25" t="s">
        <v>1140</v>
      </c>
      <c r="R41" s="19" t="s">
        <v>314</v>
      </c>
      <c r="S41" s="19" t="s">
        <v>315</v>
      </c>
      <c r="T41" s="26" t="s">
        <v>490</v>
      </c>
      <c r="U41" s="19" t="s">
        <v>493</v>
      </c>
      <c r="V41" s="27" t="s">
        <v>311</v>
      </c>
      <c r="W41" s="27"/>
      <c r="X41" s="19" t="s">
        <v>314</v>
      </c>
      <c r="Y41" s="19" t="s">
        <v>310</v>
      </c>
      <c r="Z41" s="19"/>
      <c r="AA41" s="19"/>
    </row>
    <row r="42" spans="1:27" s="29" customFormat="1" ht="224.4" x14ac:dyDescent="0.25">
      <c r="A42" s="19">
        <v>2012</v>
      </c>
      <c r="B42" s="20" t="s">
        <v>54</v>
      </c>
      <c r="C42" s="21" t="s">
        <v>610</v>
      </c>
      <c r="D42" s="22" t="s">
        <v>145</v>
      </c>
      <c r="E42" s="19" t="s">
        <v>303</v>
      </c>
      <c r="F42" s="22" t="s">
        <v>222</v>
      </c>
      <c r="G42" s="23">
        <v>28000000</v>
      </c>
      <c r="H42" s="23">
        <f t="shared" si="0"/>
        <v>39100000</v>
      </c>
      <c r="I42" s="19"/>
      <c r="J42" s="19"/>
      <c r="K42" s="166">
        <v>41054</v>
      </c>
      <c r="L42" s="166">
        <v>41267</v>
      </c>
      <c r="M42" s="166">
        <v>41054</v>
      </c>
      <c r="N42" s="166">
        <v>41267</v>
      </c>
      <c r="O42" s="19">
        <v>11100000</v>
      </c>
      <c r="P42" s="24"/>
      <c r="Q42" s="25" t="s">
        <v>1140</v>
      </c>
      <c r="R42" s="19" t="s">
        <v>314</v>
      </c>
      <c r="S42" s="19" t="s">
        <v>315</v>
      </c>
      <c r="T42" s="26" t="s">
        <v>490</v>
      </c>
      <c r="U42" s="19" t="s">
        <v>493</v>
      </c>
      <c r="V42" s="27" t="s">
        <v>311</v>
      </c>
      <c r="W42" s="27"/>
      <c r="X42" s="19" t="s">
        <v>314</v>
      </c>
      <c r="Y42" s="19" t="s">
        <v>310</v>
      </c>
      <c r="Z42" s="19"/>
      <c r="AA42" s="19"/>
    </row>
    <row r="43" spans="1:27" s="29" customFormat="1" ht="409.6" x14ac:dyDescent="0.25">
      <c r="A43" s="19">
        <v>2012</v>
      </c>
      <c r="B43" s="25" t="s">
        <v>100</v>
      </c>
      <c r="C43" s="21" t="s">
        <v>624</v>
      </c>
      <c r="D43" s="22" t="s">
        <v>179</v>
      </c>
      <c r="E43" s="19" t="s">
        <v>303</v>
      </c>
      <c r="F43" s="22" t="s">
        <v>260</v>
      </c>
      <c r="G43" s="23">
        <v>514720000</v>
      </c>
      <c r="H43" s="23">
        <f t="shared" si="0"/>
        <v>514720000</v>
      </c>
      <c r="I43" s="19"/>
      <c r="J43" s="19"/>
      <c r="K43" s="42">
        <v>41072</v>
      </c>
      <c r="L43" s="42">
        <v>41801</v>
      </c>
      <c r="M43" s="42">
        <v>41072</v>
      </c>
      <c r="N43" s="42">
        <v>41801</v>
      </c>
      <c r="O43" s="19">
        <v>0</v>
      </c>
      <c r="P43" s="24">
        <v>0</v>
      </c>
      <c r="Q43" s="25" t="s">
        <v>1140</v>
      </c>
      <c r="R43" s="19" t="s">
        <v>314</v>
      </c>
      <c r="S43" s="19" t="s">
        <v>316</v>
      </c>
      <c r="T43" s="26" t="s">
        <v>490</v>
      </c>
      <c r="U43" s="19" t="s">
        <v>493</v>
      </c>
      <c r="V43" s="27" t="s">
        <v>311</v>
      </c>
      <c r="W43" s="27"/>
      <c r="X43" s="19" t="s">
        <v>314</v>
      </c>
      <c r="Y43" s="19" t="s">
        <v>313</v>
      </c>
      <c r="Z43" s="19" t="s">
        <v>312</v>
      </c>
      <c r="AA43" s="19"/>
    </row>
    <row r="44" spans="1:27" s="29" customFormat="1" ht="145.19999999999999" x14ac:dyDescent="0.25">
      <c r="A44" s="19">
        <v>2012</v>
      </c>
      <c r="B44" s="25" t="s">
        <v>101</v>
      </c>
      <c r="C44" s="21" t="s">
        <v>619</v>
      </c>
      <c r="D44" s="22" t="s">
        <v>180</v>
      </c>
      <c r="E44" s="19" t="s">
        <v>303</v>
      </c>
      <c r="F44" s="22" t="s">
        <v>261</v>
      </c>
      <c r="G44" s="32">
        <v>66744000</v>
      </c>
      <c r="H44" s="23">
        <f t="shared" si="0"/>
        <v>86286640</v>
      </c>
      <c r="I44" s="19"/>
      <c r="J44" s="19"/>
      <c r="K44" s="42">
        <v>41082</v>
      </c>
      <c r="L44" s="42">
        <v>41295</v>
      </c>
      <c r="M44" s="42">
        <v>41082</v>
      </c>
      <c r="N44" s="42">
        <v>41295</v>
      </c>
      <c r="O44" s="27">
        <f>14900000+4642640</f>
        <v>19542640</v>
      </c>
      <c r="P44" s="24"/>
      <c r="Q44" s="25" t="s">
        <v>298</v>
      </c>
      <c r="R44" s="19" t="s">
        <v>314</v>
      </c>
      <c r="S44" s="19" t="s">
        <v>315</v>
      </c>
      <c r="T44" s="26" t="s">
        <v>490</v>
      </c>
      <c r="U44" s="19" t="s">
        <v>493</v>
      </c>
      <c r="V44" s="27" t="s">
        <v>309</v>
      </c>
      <c r="W44" s="40">
        <v>41513</v>
      </c>
      <c r="X44" s="19" t="s">
        <v>314</v>
      </c>
      <c r="Y44" s="19" t="s">
        <v>310</v>
      </c>
      <c r="Z44" s="19"/>
      <c r="AA44" s="19"/>
    </row>
    <row r="45" spans="1:27" s="29" customFormat="1" ht="224.4" x14ac:dyDescent="0.25">
      <c r="A45" s="19">
        <v>2012</v>
      </c>
      <c r="B45" s="20" t="s">
        <v>55</v>
      </c>
      <c r="C45" s="21" t="s">
        <v>613</v>
      </c>
      <c r="D45" s="22" t="s">
        <v>146</v>
      </c>
      <c r="E45" s="19" t="s">
        <v>303</v>
      </c>
      <c r="F45" s="22" t="s">
        <v>207</v>
      </c>
      <c r="G45" s="23">
        <v>35000000</v>
      </c>
      <c r="H45" s="23">
        <f t="shared" si="0"/>
        <v>35000000</v>
      </c>
      <c r="I45" s="19"/>
      <c r="J45" s="19"/>
      <c r="K45" s="166">
        <v>41073</v>
      </c>
      <c r="L45" s="166">
        <v>41286</v>
      </c>
      <c r="M45" s="166">
        <v>41073</v>
      </c>
      <c r="N45" s="166">
        <v>41286</v>
      </c>
      <c r="O45" s="19">
        <v>0</v>
      </c>
      <c r="P45" s="24">
        <v>0</v>
      </c>
      <c r="Q45" s="25" t="s">
        <v>1140</v>
      </c>
      <c r="R45" s="19" t="s">
        <v>314</v>
      </c>
      <c r="S45" s="19" t="s">
        <v>315</v>
      </c>
      <c r="T45" s="26" t="s">
        <v>490</v>
      </c>
      <c r="U45" s="19" t="s">
        <v>493</v>
      </c>
      <c r="V45" s="27" t="s">
        <v>309</v>
      </c>
      <c r="W45" s="28">
        <v>41302</v>
      </c>
      <c r="X45" s="19" t="s">
        <v>314</v>
      </c>
      <c r="Y45" s="19" t="s">
        <v>310</v>
      </c>
      <c r="Z45" s="19"/>
      <c r="AA45" s="19"/>
    </row>
    <row r="46" spans="1:27" s="29" customFormat="1" ht="224.4" x14ac:dyDescent="0.25">
      <c r="A46" s="19">
        <v>2012</v>
      </c>
      <c r="B46" s="20" t="s">
        <v>56</v>
      </c>
      <c r="C46" s="21" t="s">
        <v>614</v>
      </c>
      <c r="D46" s="22" t="s">
        <v>146</v>
      </c>
      <c r="E46" s="19" t="s">
        <v>303</v>
      </c>
      <c r="F46" s="22" t="s">
        <v>208</v>
      </c>
      <c r="G46" s="23">
        <v>35000000</v>
      </c>
      <c r="H46" s="23">
        <f t="shared" si="0"/>
        <v>35000000</v>
      </c>
      <c r="I46" s="19"/>
      <c r="J46" s="19"/>
      <c r="K46" s="166">
        <v>41073</v>
      </c>
      <c r="L46" s="166">
        <v>41286</v>
      </c>
      <c r="M46" s="166">
        <v>41073</v>
      </c>
      <c r="N46" s="166">
        <v>41286</v>
      </c>
      <c r="O46" s="19">
        <v>0</v>
      </c>
      <c r="P46" s="24">
        <v>0</v>
      </c>
      <c r="Q46" s="25" t="s">
        <v>1140</v>
      </c>
      <c r="R46" s="19" t="s">
        <v>314</v>
      </c>
      <c r="S46" s="19" t="s">
        <v>315</v>
      </c>
      <c r="T46" s="26" t="s">
        <v>490</v>
      </c>
      <c r="U46" s="19" t="s">
        <v>493</v>
      </c>
      <c r="V46" s="27" t="s">
        <v>311</v>
      </c>
      <c r="W46" s="27"/>
      <c r="X46" s="19" t="s">
        <v>314</v>
      </c>
      <c r="Y46" s="19" t="s">
        <v>310</v>
      </c>
      <c r="Z46" s="19"/>
      <c r="AA46" s="19"/>
    </row>
    <row r="47" spans="1:27" s="29" customFormat="1" ht="224.4" x14ac:dyDescent="0.25">
      <c r="A47" s="19">
        <v>2012</v>
      </c>
      <c r="B47" s="20" t="s">
        <v>57</v>
      </c>
      <c r="C47" s="21" t="s">
        <v>615</v>
      </c>
      <c r="D47" s="22" t="s">
        <v>147</v>
      </c>
      <c r="E47" s="19" t="s">
        <v>303</v>
      </c>
      <c r="F47" s="22" t="s">
        <v>223</v>
      </c>
      <c r="G47" s="23">
        <v>22400000</v>
      </c>
      <c r="H47" s="23">
        <f t="shared" si="0"/>
        <v>22400000</v>
      </c>
      <c r="I47" s="19"/>
      <c r="J47" s="19"/>
      <c r="K47" s="166">
        <v>41079</v>
      </c>
      <c r="L47" s="166">
        <v>41292</v>
      </c>
      <c r="M47" s="166">
        <v>41079</v>
      </c>
      <c r="N47" s="166">
        <v>41292</v>
      </c>
      <c r="O47" s="19">
        <v>0</v>
      </c>
      <c r="P47" s="24">
        <v>0</v>
      </c>
      <c r="Q47" s="25" t="s">
        <v>1140</v>
      </c>
      <c r="R47" s="19" t="s">
        <v>314</v>
      </c>
      <c r="S47" s="19" t="s">
        <v>315</v>
      </c>
      <c r="T47" s="26" t="s">
        <v>490</v>
      </c>
      <c r="U47" s="19" t="s">
        <v>493</v>
      </c>
      <c r="V47" s="27" t="s">
        <v>309</v>
      </c>
      <c r="W47" s="28">
        <v>41101</v>
      </c>
      <c r="X47" s="19" t="s">
        <v>314</v>
      </c>
      <c r="Y47" s="19" t="s">
        <v>313</v>
      </c>
      <c r="Z47" s="19"/>
      <c r="AA47" s="19"/>
    </row>
    <row r="48" spans="1:27" s="29" customFormat="1" ht="303.60000000000002" x14ac:dyDescent="0.25">
      <c r="A48" s="19">
        <v>2012</v>
      </c>
      <c r="B48" s="25" t="s">
        <v>102</v>
      </c>
      <c r="C48" s="21" t="s">
        <v>607</v>
      </c>
      <c r="D48" s="22" t="s">
        <v>181</v>
      </c>
      <c r="E48" s="19" t="s">
        <v>308</v>
      </c>
      <c r="F48" s="22" t="s">
        <v>262</v>
      </c>
      <c r="G48" s="32">
        <v>118845600</v>
      </c>
      <c r="H48" s="23">
        <f t="shared" si="0"/>
        <v>178268400</v>
      </c>
      <c r="I48" s="19"/>
      <c r="J48" s="19"/>
      <c r="K48" s="42">
        <v>41082</v>
      </c>
      <c r="L48" s="34">
        <v>41449</v>
      </c>
      <c r="M48" s="42">
        <v>41082</v>
      </c>
      <c r="N48" s="34">
        <v>41629</v>
      </c>
      <c r="O48" s="34">
        <f>35000000+15000000+9422800</f>
        <v>59422800</v>
      </c>
      <c r="P48" s="24">
        <v>180</v>
      </c>
      <c r="Q48" s="25" t="s">
        <v>300</v>
      </c>
      <c r="R48" s="19" t="s">
        <v>314</v>
      </c>
      <c r="S48" s="19" t="s">
        <v>315</v>
      </c>
      <c r="T48" s="26" t="s">
        <v>490</v>
      </c>
      <c r="U48" s="19" t="s">
        <v>493</v>
      </c>
      <c r="V48" s="27" t="s">
        <v>311</v>
      </c>
      <c r="W48" s="27"/>
      <c r="X48" s="19" t="s">
        <v>314</v>
      </c>
      <c r="Y48" s="19" t="s">
        <v>310</v>
      </c>
      <c r="Z48" s="19"/>
      <c r="AA48" s="19"/>
    </row>
    <row r="49" spans="1:27" s="29" customFormat="1" x14ac:dyDescent="0.25">
      <c r="A49" s="19">
        <v>2012</v>
      </c>
      <c r="B49" s="25" t="s">
        <v>292</v>
      </c>
      <c r="C49" s="19" t="s">
        <v>293</v>
      </c>
      <c r="D49" s="22" t="s">
        <v>293</v>
      </c>
      <c r="E49" s="19" t="s">
        <v>293</v>
      </c>
      <c r="F49" s="22" t="s">
        <v>293</v>
      </c>
      <c r="G49" s="23" t="s">
        <v>293</v>
      </c>
      <c r="H49" s="23" t="e">
        <f t="shared" si="0"/>
        <v>#VALUE!</v>
      </c>
      <c r="I49" s="19"/>
      <c r="J49" s="19"/>
      <c r="K49" s="42"/>
      <c r="L49" s="19">
        <v>0</v>
      </c>
      <c r="M49" s="42"/>
      <c r="N49" s="42"/>
      <c r="O49" s="19">
        <v>0</v>
      </c>
      <c r="P49" s="24">
        <v>0</v>
      </c>
      <c r="Q49" s="25" t="s">
        <v>293</v>
      </c>
      <c r="R49" s="19" t="s">
        <v>314</v>
      </c>
      <c r="S49" s="19" t="s">
        <v>315</v>
      </c>
      <c r="T49" s="26" t="s">
        <v>293</v>
      </c>
      <c r="U49" s="19" t="s">
        <v>293</v>
      </c>
      <c r="V49" s="27" t="s">
        <v>483</v>
      </c>
      <c r="W49" s="27"/>
      <c r="X49" s="19" t="s">
        <v>314</v>
      </c>
      <c r="Y49" s="19" t="s">
        <v>293</v>
      </c>
      <c r="Z49" s="19"/>
      <c r="AA49" s="19"/>
    </row>
    <row r="50" spans="1:27" s="29" customFormat="1" ht="145.19999999999999" x14ac:dyDescent="0.25">
      <c r="A50" s="19">
        <v>2012</v>
      </c>
      <c r="B50" s="20" t="s">
        <v>58</v>
      </c>
      <c r="C50" s="21" t="s">
        <v>616</v>
      </c>
      <c r="D50" s="22" t="s">
        <v>148</v>
      </c>
      <c r="E50" s="19" t="s">
        <v>303</v>
      </c>
      <c r="F50" s="22" t="s">
        <v>224</v>
      </c>
      <c r="G50" s="23">
        <v>53298800</v>
      </c>
      <c r="H50" s="23">
        <f t="shared" si="0"/>
        <v>53298800</v>
      </c>
      <c r="I50" s="19"/>
      <c r="J50" s="19"/>
      <c r="K50" s="166">
        <v>41082</v>
      </c>
      <c r="L50" s="166">
        <v>41446</v>
      </c>
      <c r="M50" s="166">
        <v>41082</v>
      </c>
      <c r="N50" s="166">
        <v>41446</v>
      </c>
      <c r="O50" s="19">
        <v>0</v>
      </c>
      <c r="P50" s="24">
        <v>0</v>
      </c>
      <c r="Q50" s="25" t="s">
        <v>1140</v>
      </c>
      <c r="R50" s="19" t="s">
        <v>314</v>
      </c>
      <c r="S50" s="19" t="s">
        <v>316</v>
      </c>
      <c r="T50" s="26" t="s">
        <v>490</v>
      </c>
      <c r="U50" s="19" t="s">
        <v>493</v>
      </c>
      <c r="V50" s="27" t="s">
        <v>311</v>
      </c>
      <c r="W50" s="27"/>
      <c r="X50" s="19" t="s">
        <v>314</v>
      </c>
      <c r="Y50" s="19" t="s">
        <v>313</v>
      </c>
      <c r="Z50" s="19" t="s">
        <v>312</v>
      </c>
      <c r="AA50" s="19"/>
    </row>
    <row r="51" spans="1:27" s="29" customFormat="1" ht="290.39999999999998" x14ac:dyDescent="0.25">
      <c r="A51" s="19">
        <v>2012</v>
      </c>
      <c r="B51" s="20" t="s">
        <v>59</v>
      </c>
      <c r="C51" s="21" t="s">
        <v>617</v>
      </c>
      <c r="D51" s="22" t="s">
        <v>149</v>
      </c>
      <c r="E51" s="19" t="s">
        <v>303</v>
      </c>
      <c r="F51" s="22" t="s">
        <v>224</v>
      </c>
      <c r="G51" s="32" t="s">
        <v>289</v>
      </c>
      <c r="H51" s="32" t="s">
        <v>289</v>
      </c>
      <c r="I51" s="19"/>
      <c r="J51" s="19"/>
      <c r="K51" s="166">
        <v>41086</v>
      </c>
      <c r="L51" s="166">
        <v>41450</v>
      </c>
      <c r="M51" s="166">
        <v>41086</v>
      </c>
      <c r="N51" s="166">
        <v>41450</v>
      </c>
      <c r="O51" s="19">
        <v>0</v>
      </c>
      <c r="P51" s="24">
        <v>0</v>
      </c>
      <c r="Q51" s="25" t="s">
        <v>1140</v>
      </c>
      <c r="R51" s="19" t="s">
        <v>314</v>
      </c>
      <c r="S51" s="19" t="s">
        <v>316</v>
      </c>
      <c r="T51" s="26" t="s">
        <v>490</v>
      </c>
      <c r="U51" s="19" t="s">
        <v>493</v>
      </c>
      <c r="V51" s="27" t="s">
        <v>311</v>
      </c>
      <c r="W51" s="27"/>
      <c r="X51" s="19" t="s">
        <v>314</v>
      </c>
      <c r="Y51" s="19" t="s">
        <v>313</v>
      </c>
      <c r="Z51" s="19" t="s">
        <v>312</v>
      </c>
      <c r="AA51" s="19"/>
    </row>
    <row r="52" spans="1:27" s="29" customFormat="1" ht="118.8" x14ac:dyDescent="0.25">
      <c r="A52" s="19">
        <v>2012</v>
      </c>
      <c r="B52" s="20" t="s">
        <v>60</v>
      </c>
      <c r="C52" s="21" t="s">
        <v>618</v>
      </c>
      <c r="D52" s="22" t="s">
        <v>136</v>
      </c>
      <c r="E52" s="19" t="s">
        <v>303</v>
      </c>
      <c r="F52" s="22" t="s">
        <v>214</v>
      </c>
      <c r="G52" s="32">
        <v>42000000</v>
      </c>
      <c r="H52" s="23">
        <f t="shared" ref="H52:H96" si="1">G52+O52</f>
        <v>42000000</v>
      </c>
      <c r="I52" s="19"/>
      <c r="J52" s="19"/>
      <c r="K52" s="166">
        <v>41087</v>
      </c>
      <c r="L52" s="166">
        <v>41269</v>
      </c>
      <c r="M52" s="166">
        <v>41087</v>
      </c>
      <c r="N52" s="166">
        <v>41269</v>
      </c>
      <c r="O52" s="19">
        <v>0</v>
      </c>
      <c r="P52" s="24">
        <v>0</v>
      </c>
      <c r="Q52" s="25" t="s">
        <v>1139</v>
      </c>
      <c r="R52" s="19" t="s">
        <v>314</v>
      </c>
      <c r="S52" s="19" t="s">
        <v>315</v>
      </c>
      <c r="T52" s="26" t="s">
        <v>490</v>
      </c>
      <c r="U52" s="19" t="s">
        <v>493</v>
      </c>
      <c r="V52" s="27" t="s">
        <v>311</v>
      </c>
      <c r="W52" s="27"/>
      <c r="X52" s="19" t="s">
        <v>314</v>
      </c>
      <c r="Y52" s="19" t="s">
        <v>310</v>
      </c>
      <c r="Z52" s="19"/>
      <c r="AA52" s="19"/>
    </row>
    <row r="53" spans="1:27" s="29" customFormat="1" ht="290.39999999999998" x14ac:dyDescent="0.25">
      <c r="A53" s="19">
        <v>2012</v>
      </c>
      <c r="B53" s="25" t="s">
        <v>103</v>
      </c>
      <c r="C53" s="21" t="s">
        <v>608</v>
      </c>
      <c r="D53" s="22" t="s">
        <v>182</v>
      </c>
      <c r="E53" s="19" t="s">
        <v>307</v>
      </c>
      <c r="F53" s="22" t="s">
        <v>263</v>
      </c>
      <c r="G53" s="23">
        <v>121930272</v>
      </c>
      <c r="H53" s="23">
        <f t="shared" si="1"/>
        <v>160907731</v>
      </c>
      <c r="I53" s="19"/>
      <c r="J53" s="19"/>
      <c r="K53" s="42">
        <v>41096</v>
      </c>
      <c r="L53" s="42">
        <v>41187</v>
      </c>
      <c r="M53" s="42">
        <v>41096</v>
      </c>
      <c r="N53" s="42">
        <v>41310</v>
      </c>
      <c r="O53" s="19">
        <f>22272834+16704625</f>
        <v>38977459</v>
      </c>
      <c r="P53" s="24">
        <f>60+45+18</f>
        <v>123</v>
      </c>
      <c r="Q53" s="25" t="s">
        <v>296</v>
      </c>
      <c r="R53" s="19" t="s">
        <v>314</v>
      </c>
      <c r="S53" s="19" t="s">
        <v>315</v>
      </c>
      <c r="T53" s="26" t="s">
        <v>490</v>
      </c>
      <c r="U53" s="19" t="s">
        <v>493</v>
      </c>
      <c r="V53" s="27" t="s">
        <v>311</v>
      </c>
      <c r="W53" s="27"/>
      <c r="X53" s="19" t="s">
        <v>314</v>
      </c>
      <c r="Y53" s="19" t="s">
        <v>310</v>
      </c>
      <c r="Z53" s="19"/>
      <c r="AA53" s="19"/>
    </row>
    <row r="54" spans="1:27" s="29" customFormat="1" ht="211.2" x14ac:dyDescent="0.25">
      <c r="A54" s="19">
        <v>2012</v>
      </c>
      <c r="B54" s="22" t="s">
        <v>104</v>
      </c>
      <c r="C54" s="21" t="s">
        <v>612</v>
      </c>
      <c r="D54" s="22" t="s">
        <v>183</v>
      </c>
      <c r="E54" s="19" t="s">
        <v>306</v>
      </c>
      <c r="F54" s="22" t="s">
        <v>264</v>
      </c>
      <c r="G54" s="23">
        <v>105080944</v>
      </c>
      <c r="H54" s="23">
        <f t="shared" si="1"/>
        <v>105080944</v>
      </c>
      <c r="I54" s="19"/>
      <c r="J54" s="19"/>
      <c r="K54" s="167">
        <v>41124</v>
      </c>
      <c r="L54" s="167">
        <v>41411</v>
      </c>
      <c r="M54" s="167">
        <v>41124</v>
      </c>
      <c r="N54" s="167">
        <v>41411</v>
      </c>
      <c r="O54" s="19">
        <v>0</v>
      </c>
      <c r="P54" s="24">
        <v>0</v>
      </c>
      <c r="Q54" s="22" t="s">
        <v>296</v>
      </c>
      <c r="R54" s="19" t="s">
        <v>314</v>
      </c>
      <c r="S54" s="19" t="s">
        <v>315</v>
      </c>
      <c r="T54" s="26" t="s">
        <v>490</v>
      </c>
      <c r="U54" s="19" t="s">
        <v>493</v>
      </c>
      <c r="V54" s="27" t="s">
        <v>311</v>
      </c>
      <c r="W54" s="27"/>
      <c r="X54" s="19" t="s">
        <v>314</v>
      </c>
      <c r="Y54" s="19" t="s">
        <v>310</v>
      </c>
      <c r="Z54" s="19"/>
      <c r="AA54" s="19"/>
    </row>
    <row r="55" spans="1:27" s="29" customFormat="1" ht="145.19999999999999" x14ac:dyDescent="0.25">
      <c r="A55" s="19">
        <v>2012</v>
      </c>
      <c r="B55" s="31" t="s">
        <v>61</v>
      </c>
      <c r="C55" s="19" t="s">
        <v>1129</v>
      </c>
      <c r="D55" s="25" t="s">
        <v>150</v>
      </c>
      <c r="E55" s="37" t="s">
        <v>305</v>
      </c>
      <c r="F55" s="22" t="s">
        <v>225</v>
      </c>
      <c r="G55" s="23">
        <v>200000000</v>
      </c>
      <c r="H55" s="23">
        <f t="shared" si="1"/>
        <v>200000000</v>
      </c>
      <c r="I55" s="19"/>
      <c r="J55" s="19"/>
      <c r="K55" s="42">
        <v>41149</v>
      </c>
      <c r="L55" s="34">
        <v>41246</v>
      </c>
      <c r="M55" s="42">
        <v>41149</v>
      </c>
      <c r="N55" s="34">
        <v>41639</v>
      </c>
      <c r="O55" s="19">
        <v>0</v>
      </c>
      <c r="P55" s="24">
        <v>393</v>
      </c>
      <c r="Q55" s="25" t="s">
        <v>298</v>
      </c>
      <c r="R55" s="19" t="s">
        <v>314</v>
      </c>
      <c r="S55" s="19" t="s">
        <v>315</v>
      </c>
      <c r="T55" s="26" t="s">
        <v>490</v>
      </c>
      <c r="U55" s="19" t="s">
        <v>493</v>
      </c>
      <c r="V55" s="27" t="s">
        <v>311</v>
      </c>
      <c r="W55" s="27"/>
      <c r="X55" s="19" t="s">
        <v>314</v>
      </c>
      <c r="Y55" s="19" t="s">
        <v>310</v>
      </c>
      <c r="Z55" s="19"/>
      <c r="AA55" s="19"/>
    </row>
    <row r="56" spans="1:27" s="29" customFormat="1" ht="132" x14ac:dyDescent="0.25">
      <c r="A56" s="19">
        <v>2012</v>
      </c>
      <c r="B56" s="25" t="s">
        <v>105</v>
      </c>
      <c r="C56" s="19" t="s">
        <v>1129</v>
      </c>
      <c r="D56" s="22" t="s">
        <v>184</v>
      </c>
      <c r="E56" s="19" t="s">
        <v>304</v>
      </c>
      <c r="F56" s="22" t="s">
        <v>265</v>
      </c>
      <c r="G56" s="23">
        <v>23612000</v>
      </c>
      <c r="H56" s="23">
        <f t="shared" si="1"/>
        <v>23612000</v>
      </c>
      <c r="I56" s="19"/>
      <c r="J56" s="19"/>
      <c r="K56" s="42">
        <v>41151</v>
      </c>
      <c r="L56" s="42">
        <v>41515</v>
      </c>
      <c r="M56" s="42">
        <v>41151</v>
      </c>
      <c r="N56" s="42">
        <v>41515</v>
      </c>
      <c r="O56" s="19">
        <v>0</v>
      </c>
      <c r="P56" s="24">
        <v>0</v>
      </c>
      <c r="Q56" s="25" t="s">
        <v>298</v>
      </c>
      <c r="R56" s="19" t="s">
        <v>314</v>
      </c>
      <c r="S56" s="19" t="s">
        <v>315</v>
      </c>
      <c r="T56" s="26" t="s">
        <v>490</v>
      </c>
      <c r="U56" s="19" t="s">
        <v>493</v>
      </c>
      <c r="V56" s="27" t="s">
        <v>309</v>
      </c>
      <c r="W56" s="28">
        <v>41569</v>
      </c>
      <c r="X56" s="19" t="s">
        <v>314</v>
      </c>
      <c r="Y56" s="19" t="s">
        <v>310</v>
      </c>
      <c r="Z56" s="19"/>
      <c r="AA56" s="19"/>
    </row>
    <row r="57" spans="1:27" s="29" customFormat="1" ht="198" x14ac:dyDescent="0.25">
      <c r="A57" s="19">
        <v>2012</v>
      </c>
      <c r="B57" s="31" t="s">
        <v>62</v>
      </c>
      <c r="C57" s="21" t="s">
        <v>625</v>
      </c>
      <c r="D57" s="22" t="s">
        <v>151</v>
      </c>
      <c r="E57" s="19" t="s">
        <v>303</v>
      </c>
      <c r="F57" s="22" t="s">
        <v>226</v>
      </c>
      <c r="G57" s="32">
        <v>5000000</v>
      </c>
      <c r="H57" s="23">
        <f t="shared" si="1"/>
        <v>5000000</v>
      </c>
      <c r="I57" s="19"/>
      <c r="J57" s="19"/>
      <c r="K57" s="166">
        <v>41166</v>
      </c>
      <c r="L57" s="166">
        <v>41195</v>
      </c>
      <c r="M57" s="166">
        <v>41166</v>
      </c>
      <c r="N57" s="166">
        <v>41195</v>
      </c>
      <c r="O57" s="19">
        <v>0</v>
      </c>
      <c r="P57" s="24">
        <v>0</v>
      </c>
      <c r="Q57" s="22" t="s">
        <v>295</v>
      </c>
      <c r="R57" s="19" t="s">
        <v>314</v>
      </c>
      <c r="S57" s="19" t="s">
        <v>315</v>
      </c>
      <c r="T57" s="26" t="s">
        <v>490</v>
      </c>
      <c r="U57" s="19" t="s">
        <v>493</v>
      </c>
      <c r="V57" s="170" t="s">
        <v>309</v>
      </c>
      <c r="W57" s="28">
        <v>41974</v>
      </c>
      <c r="X57" s="19" t="s">
        <v>314</v>
      </c>
      <c r="Y57" s="19" t="s">
        <v>310</v>
      </c>
      <c r="Z57" s="19"/>
      <c r="AA57" s="19"/>
    </row>
    <row r="58" spans="1:27" s="29" customFormat="1" ht="171.6" x14ac:dyDescent="0.25">
      <c r="A58" s="19">
        <v>2012</v>
      </c>
      <c r="B58" s="31" t="s">
        <v>63</v>
      </c>
      <c r="C58" s="21" t="s">
        <v>626</v>
      </c>
      <c r="D58" s="41" t="s">
        <v>1134</v>
      </c>
      <c r="E58" s="19" t="s">
        <v>303</v>
      </c>
      <c r="F58" s="22" t="s">
        <v>227</v>
      </c>
      <c r="G58" s="32">
        <v>2500000</v>
      </c>
      <c r="H58" s="23">
        <f t="shared" si="1"/>
        <v>2500000</v>
      </c>
      <c r="I58" s="19"/>
      <c r="J58" s="19"/>
      <c r="K58" s="166">
        <v>41166</v>
      </c>
      <c r="L58" s="166">
        <v>41195</v>
      </c>
      <c r="M58" s="166">
        <v>41166</v>
      </c>
      <c r="N58" s="166">
        <v>41195</v>
      </c>
      <c r="O58" s="19">
        <v>0</v>
      </c>
      <c r="P58" s="24">
        <v>0</v>
      </c>
      <c r="Q58" s="22" t="s">
        <v>295</v>
      </c>
      <c r="R58" s="19" t="s">
        <v>314</v>
      </c>
      <c r="S58" s="19" t="s">
        <v>315</v>
      </c>
      <c r="T58" s="26" t="s">
        <v>490</v>
      </c>
      <c r="U58" s="19" t="s">
        <v>493</v>
      </c>
      <c r="V58" s="27" t="s">
        <v>311</v>
      </c>
      <c r="W58" s="27"/>
      <c r="X58" s="19" t="s">
        <v>314</v>
      </c>
      <c r="Y58" s="19" t="s">
        <v>310</v>
      </c>
      <c r="Z58" s="19"/>
      <c r="AA58" s="19"/>
    </row>
    <row r="59" spans="1:27" s="29" customFormat="1" ht="171.6" x14ac:dyDescent="0.25">
      <c r="A59" s="19">
        <v>2012</v>
      </c>
      <c r="B59" s="31" t="s">
        <v>64</v>
      </c>
      <c r="C59" s="21" t="s">
        <v>627</v>
      </c>
      <c r="D59" s="22" t="s">
        <v>152</v>
      </c>
      <c r="E59" s="19" t="s">
        <v>303</v>
      </c>
      <c r="F59" s="22" t="s">
        <v>228</v>
      </c>
      <c r="G59" s="32">
        <v>2500000</v>
      </c>
      <c r="H59" s="23">
        <f t="shared" si="1"/>
        <v>2500000</v>
      </c>
      <c r="I59" s="19"/>
      <c r="J59" s="19"/>
      <c r="K59" s="166">
        <v>41166</v>
      </c>
      <c r="L59" s="166">
        <v>41195</v>
      </c>
      <c r="M59" s="166">
        <v>41166</v>
      </c>
      <c r="N59" s="166">
        <v>41195</v>
      </c>
      <c r="O59" s="19">
        <v>0</v>
      </c>
      <c r="P59" s="24">
        <v>0</v>
      </c>
      <c r="Q59" s="22" t="s">
        <v>295</v>
      </c>
      <c r="R59" s="19" t="s">
        <v>314</v>
      </c>
      <c r="S59" s="19" t="s">
        <v>315</v>
      </c>
      <c r="T59" s="26" t="s">
        <v>490</v>
      </c>
      <c r="U59" s="19" t="s">
        <v>493</v>
      </c>
      <c r="V59" s="27" t="s">
        <v>309</v>
      </c>
      <c r="W59" s="28">
        <v>41974</v>
      </c>
      <c r="X59" s="19" t="s">
        <v>314</v>
      </c>
      <c r="Y59" s="19" t="s">
        <v>310</v>
      </c>
      <c r="Z59" s="19"/>
      <c r="AA59" s="19"/>
    </row>
    <row r="60" spans="1:27" s="29" customFormat="1" ht="198" x14ac:dyDescent="0.25">
      <c r="A60" s="19">
        <v>2012</v>
      </c>
      <c r="B60" s="31" t="s">
        <v>65</v>
      </c>
      <c r="C60" s="21" t="s">
        <v>628</v>
      </c>
      <c r="D60" s="22" t="s">
        <v>153</v>
      </c>
      <c r="E60" s="19" t="s">
        <v>303</v>
      </c>
      <c r="F60" s="22" t="s">
        <v>229</v>
      </c>
      <c r="G60" s="32">
        <v>5000000</v>
      </c>
      <c r="H60" s="23">
        <f t="shared" si="1"/>
        <v>5000000</v>
      </c>
      <c r="I60" s="19"/>
      <c r="J60" s="19"/>
      <c r="K60" s="166">
        <v>41166</v>
      </c>
      <c r="L60" s="166">
        <v>41195</v>
      </c>
      <c r="M60" s="166">
        <v>41166</v>
      </c>
      <c r="N60" s="166">
        <v>41195</v>
      </c>
      <c r="O60" s="19">
        <v>0</v>
      </c>
      <c r="P60" s="24">
        <v>0</v>
      </c>
      <c r="Q60" s="22" t="s">
        <v>295</v>
      </c>
      <c r="R60" s="19" t="s">
        <v>314</v>
      </c>
      <c r="S60" s="19" t="s">
        <v>315</v>
      </c>
      <c r="T60" s="26" t="s">
        <v>490</v>
      </c>
      <c r="U60" s="19" t="s">
        <v>493</v>
      </c>
      <c r="V60" s="27" t="s">
        <v>309</v>
      </c>
      <c r="W60" s="27"/>
      <c r="X60" s="19" t="s">
        <v>314</v>
      </c>
      <c r="Y60" s="19" t="s">
        <v>310</v>
      </c>
      <c r="Z60" s="19"/>
      <c r="AA60" s="19"/>
    </row>
    <row r="61" spans="1:27" s="29" customFormat="1" ht="198" x14ac:dyDescent="0.25">
      <c r="A61" s="19">
        <v>2012</v>
      </c>
      <c r="B61" s="31" t="s">
        <v>66</v>
      </c>
      <c r="C61" s="21" t="s">
        <v>629</v>
      </c>
      <c r="D61" s="22" t="s">
        <v>151</v>
      </c>
      <c r="E61" s="19" t="s">
        <v>303</v>
      </c>
      <c r="F61" s="22" t="s">
        <v>230</v>
      </c>
      <c r="G61" s="32">
        <v>5000000</v>
      </c>
      <c r="H61" s="23">
        <f t="shared" si="1"/>
        <v>5000000</v>
      </c>
      <c r="I61" s="19"/>
      <c r="J61" s="19"/>
      <c r="K61" s="166">
        <v>41166</v>
      </c>
      <c r="L61" s="166">
        <v>41195</v>
      </c>
      <c r="M61" s="166">
        <v>41166</v>
      </c>
      <c r="N61" s="166">
        <v>41195</v>
      </c>
      <c r="O61" s="19">
        <v>0</v>
      </c>
      <c r="P61" s="24">
        <v>0</v>
      </c>
      <c r="Q61" s="22" t="s">
        <v>295</v>
      </c>
      <c r="R61" s="19" t="s">
        <v>314</v>
      </c>
      <c r="S61" s="19" t="s">
        <v>315</v>
      </c>
      <c r="T61" s="26" t="s">
        <v>490</v>
      </c>
      <c r="U61" s="19" t="s">
        <v>493</v>
      </c>
      <c r="V61" s="27" t="s">
        <v>309</v>
      </c>
      <c r="W61" s="28">
        <v>41640</v>
      </c>
      <c r="X61" s="19" t="s">
        <v>314</v>
      </c>
      <c r="Y61" s="19" t="s">
        <v>310</v>
      </c>
      <c r="Z61" s="19"/>
      <c r="AA61" s="19"/>
    </row>
    <row r="62" spans="1:27" s="29" customFormat="1" ht="79.2" x14ac:dyDescent="0.25">
      <c r="A62" s="19">
        <v>2012</v>
      </c>
      <c r="B62" s="22" t="s">
        <v>106</v>
      </c>
      <c r="C62" s="21" t="s">
        <v>633</v>
      </c>
      <c r="D62" s="22" t="s">
        <v>185</v>
      </c>
      <c r="E62" s="19" t="s">
        <v>303</v>
      </c>
      <c r="F62" s="22" t="s">
        <v>266</v>
      </c>
      <c r="G62" s="32">
        <v>29468400</v>
      </c>
      <c r="H62" s="23">
        <f t="shared" si="1"/>
        <v>29468400</v>
      </c>
      <c r="I62" s="19"/>
      <c r="J62" s="19"/>
      <c r="K62" s="167">
        <v>41193</v>
      </c>
      <c r="L62" s="167">
        <v>41285</v>
      </c>
      <c r="M62" s="167">
        <v>41193</v>
      </c>
      <c r="N62" s="167">
        <v>41285</v>
      </c>
      <c r="O62" s="19">
        <v>0</v>
      </c>
      <c r="P62" s="24">
        <v>0</v>
      </c>
      <c r="Q62" s="22" t="s">
        <v>295</v>
      </c>
      <c r="R62" s="19" t="s">
        <v>314</v>
      </c>
      <c r="S62" s="19" t="s">
        <v>315</v>
      </c>
      <c r="T62" s="26" t="s">
        <v>490</v>
      </c>
      <c r="U62" s="19" t="s">
        <v>493</v>
      </c>
      <c r="V62" s="27" t="s">
        <v>309</v>
      </c>
      <c r="W62" s="28">
        <v>41465</v>
      </c>
      <c r="X62" s="19" t="s">
        <v>314</v>
      </c>
      <c r="Y62" s="19" t="s">
        <v>310</v>
      </c>
      <c r="Z62" s="19"/>
      <c r="AA62" s="19"/>
    </row>
    <row r="63" spans="1:27" s="29" customFormat="1" ht="224.4" x14ac:dyDescent="0.25">
      <c r="A63" s="19">
        <v>2012</v>
      </c>
      <c r="B63" s="22" t="s">
        <v>107</v>
      </c>
      <c r="C63" s="21" t="s">
        <v>622</v>
      </c>
      <c r="D63" s="22" t="s">
        <v>186</v>
      </c>
      <c r="E63" s="19" t="s">
        <v>623</v>
      </c>
      <c r="F63" s="22" t="s">
        <v>267</v>
      </c>
      <c r="G63" s="23" t="s">
        <v>676</v>
      </c>
      <c r="H63" s="23" t="e">
        <f t="shared" si="1"/>
        <v>#VALUE!</v>
      </c>
      <c r="I63" s="19"/>
      <c r="J63" s="19"/>
      <c r="K63" s="167">
        <v>41187</v>
      </c>
      <c r="L63" s="167">
        <v>41551</v>
      </c>
      <c r="M63" s="167">
        <v>41187</v>
      </c>
      <c r="N63" s="167">
        <v>41551</v>
      </c>
      <c r="O63" s="19">
        <v>0</v>
      </c>
      <c r="P63" s="24">
        <v>0</v>
      </c>
      <c r="Q63" s="22" t="s">
        <v>296</v>
      </c>
      <c r="R63" s="19" t="s">
        <v>314</v>
      </c>
      <c r="S63" s="19" t="s">
        <v>315</v>
      </c>
      <c r="T63" s="26" t="s">
        <v>490</v>
      </c>
      <c r="U63" s="19" t="s">
        <v>493</v>
      </c>
      <c r="V63" s="27" t="s">
        <v>311</v>
      </c>
      <c r="W63" s="27"/>
      <c r="X63" s="19" t="s">
        <v>314</v>
      </c>
      <c r="Y63" s="19" t="s">
        <v>310</v>
      </c>
      <c r="Z63" s="19"/>
      <c r="AA63" s="19"/>
    </row>
    <row r="64" spans="1:27" s="29" customFormat="1" ht="92.4" x14ac:dyDescent="0.25">
      <c r="A64" s="19">
        <v>2012</v>
      </c>
      <c r="B64" s="20" t="s">
        <v>67</v>
      </c>
      <c r="C64" s="21" t="s">
        <v>634</v>
      </c>
      <c r="D64" s="22" t="s">
        <v>154</v>
      </c>
      <c r="E64" s="19" t="s">
        <v>303</v>
      </c>
      <c r="F64" s="22" t="s">
        <v>231</v>
      </c>
      <c r="G64" s="23">
        <v>12000000</v>
      </c>
      <c r="H64" s="23">
        <f t="shared" si="1"/>
        <v>12000000</v>
      </c>
      <c r="I64" s="19"/>
      <c r="J64" s="19"/>
      <c r="K64" s="166">
        <v>41177</v>
      </c>
      <c r="L64" s="166">
        <v>41267</v>
      </c>
      <c r="M64" s="166">
        <v>41177</v>
      </c>
      <c r="N64" s="166">
        <v>41267</v>
      </c>
      <c r="O64" s="19">
        <v>0</v>
      </c>
      <c r="P64" s="24">
        <v>0</v>
      </c>
      <c r="Q64" s="19" t="s">
        <v>1135</v>
      </c>
      <c r="R64" s="19" t="s">
        <v>314</v>
      </c>
      <c r="S64" s="19" t="s">
        <v>315</v>
      </c>
      <c r="T64" s="26" t="s">
        <v>490</v>
      </c>
      <c r="U64" s="19" t="s">
        <v>493</v>
      </c>
      <c r="V64" s="27" t="s">
        <v>311</v>
      </c>
      <c r="W64" s="27"/>
      <c r="X64" s="19" t="s">
        <v>314</v>
      </c>
      <c r="Y64" s="19" t="s">
        <v>310</v>
      </c>
      <c r="Z64" s="19"/>
      <c r="AA64" s="19"/>
    </row>
    <row r="65" spans="1:29" s="29" customFormat="1" ht="118.8" x14ac:dyDescent="0.25">
      <c r="A65" s="19">
        <v>2012</v>
      </c>
      <c r="B65" s="20" t="s">
        <v>68</v>
      </c>
      <c r="C65" s="21" t="s">
        <v>635</v>
      </c>
      <c r="D65" s="22" t="s">
        <v>155</v>
      </c>
      <c r="E65" s="19" t="s">
        <v>303</v>
      </c>
      <c r="F65" s="22" t="s">
        <v>232</v>
      </c>
      <c r="G65" s="23">
        <v>7500000</v>
      </c>
      <c r="H65" s="23">
        <f t="shared" si="1"/>
        <v>7500000</v>
      </c>
      <c r="I65" s="19"/>
      <c r="J65" s="19"/>
      <c r="K65" s="166">
        <v>41177</v>
      </c>
      <c r="L65" s="166">
        <v>41267</v>
      </c>
      <c r="M65" s="166">
        <v>41177</v>
      </c>
      <c r="N65" s="166">
        <v>41267</v>
      </c>
      <c r="O65" s="19">
        <v>0</v>
      </c>
      <c r="P65" s="24">
        <v>0</v>
      </c>
      <c r="Q65" s="19" t="s">
        <v>1135</v>
      </c>
      <c r="R65" s="19" t="s">
        <v>314</v>
      </c>
      <c r="S65" s="19" t="s">
        <v>315</v>
      </c>
      <c r="T65" s="26" t="s">
        <v>490</v>
      </c>
      <c r="U65" s="19" t="s">
        <v>493</v>
      </c>
      <c r="V65" s="27" t="s">
        <v>311</v>
      </c>
      <c r="W65" s="27"/>
      <c r="X65" s="19" t="s">
        <v>314</v>
      </c>
      <c r="Y65" s="19" t="s">
        <v>310</v>
      </c>
      <c r="Z65" s="19"/>
      <c r="AA65" s="19"/>
    </row>
    <row r="66" spans="1:29" s="29" customFormat="1" ht="92.4" x14ac:dyDescent="0.25">
      <c r="A66" s="19">
        <v>2012</v>
      </c>
      <c r="B66" s="20" t="s">
        <v>69</v>
      </c>
      <c r="C66" s="21" t="s">
        <v>638</v>
      </c>
      <c r="D66" s="25" t="s">
        <v>154</v>
      </c>
      <c r="E66" s="19" t="s">
        <v>303</v>
      </c>
      <c r="F66" s="22" t="s">
        <v>233</v>
      </c>
      <c r="G66" s="23">
        <v>12000000</v>
      </c>
      <c r="H66" s="23">
        <f t="shared" si="1"/>
        <v>12000000</v>
      </c>
      <c r="I66" s="19"/>
      <c r="J66" s="19"/>
      <c r="K66" s="166">
        <v>41178</v>
      </c>
      <c r="L66" s="166">
        <v>41268</v>
      </c>
      <c r="M66" s="166">
        <v>41178</v>
      </c>
      <c r="N66" s="166">
        <v>41268</v>
      </c>
      <c r="O66" s="19">
        <v>0</v>
      </c>
      <c r="P66" s="24">
        <v>0</v>
      </c>
      <c r="Q66" s="19" t="s">
        <v>1135</v>
      </c>
      <c r="R66" s="19" t="s">
        <v>314</v>
      </c>
      <c r="S66" s="19" t="s">
        <v>315</v>
      </c>
      <c r="T66" s="26" t="s">
        <v>490</v>
      </c>
      <c r="U66" s="19" t="s">
        <v>493</v>
      </c>
      <c r="V66" s="27" t="s">
        <v>671</v>
      </c>
      <c r="W66" s="28">
        <v>42082</v>
      </c>
      <c r="X66" s="19" t="s">
        <v>314</v>
      </c>
      <c r="Y66" s="19" t="s">
        <v>310</v>
      </c>
      <c r="Z66" s="19"/>
      <c r="AA66" s="19"/>
    </row>
    <row r="67" spans="1:29" s="29" customFormat="1" ht="105.6" x14ac:dyDescent="0.25">
      <c r="A67" s="19">
        <v>2012</v>
      </c>
      <c r="B67" s="20" t="s">
        <v>70</v>
      </c>
      <c r="C67" s="21" t="s">
        <v>639</v>
      </c>
      <c r="D67" s="25" t="s">
        <v>156</v>
      </c>
      <c r="E67" s="19" t="s">
        <v>303</v>
      </c>
      <c r="F67" s="22" t="s">
        <v>234</v>
      </c>
      <c r="G67" s="32">
        <v>5000000</v>
      </c>
      <c r="H67" s="23">
        <f t="shared" si="1"/>
        <v>5000000</v>
      </c>
      <c r="I67" s="19"/>
      <c r="J67" s="19"/>
      <c r="K67" s="34" t="s">
        <v>677</v>
      </c>
      <c r="L67" s="34" t="e">
        <v>#VALUE!</v>
      </c>
      <c r="M67" s="34" t="s">
        <v>677</v>
      </c>
      <c r="N67" s="34" t="s">
        <v>677</v>
      </c>
      <c r="O67" s="19">
        <v>0</v>
      </c>
      <c r="P67" s="24">
        <v>0</v>
      </c>
      <c r="Q67" s="19" t="s">
        <v>1135</v>
      </c>
      <c r="R67" s="19" t="s">
        <v>314</v>
      </c>
      <c r="S67" s="19" t="s">
        <v>315</v>
      </c>
      <c r="T67" s="26" t="s">
        <v>490</v>
      </c>
      <c r="U67" s="19" t="s">
        <v>493</v>
      </c>
      <c r="V67" s="27" t="s">
        <v>309</v>
      </c>
      <c r="W67" s="28">
        <v>41263</v>
      </c>
      <c r="X67" s="19" t="s">
        <v>314</v>
      </c>
      <c r="Y67" s="19" t="s">
        <v>310</v>
      </c>
      <c r="Z67" s="19"/>
      <c r="AA67" s="19"/>
    </row>
    <row r="68" spans="1:29" s="29" customFormat="1" ht="92.4" x14ac:dyDescent="0.25">
      <c r="A68" s="19">
        <v>2012</v>
      </c>
      <c r="B68" s="25" t="s">
        <v>108</v>
      </c>
      <c r="C68" s="21" t="s">
        <v>640</v>
      </c>
      <c r="D68" s="22" t="s">
        <v>187</v>
      </c>
      <c r="E68" s="19" t="s">
        <v>303</v>
      </c>
      <c r="F68" s="22" t="s">
        <v>268</v>
      </c>
      <c r="G68" s="23">
        <v>8000000</v>
      </c>
      <c r="H68" s="23">
        <f t="shared" si="1"/>
        <v>9333333</v>
      </c>
      <c r="I68" s="19"/>
      <c r="J68" s="19"/>
      <c r="K68" s="42">
        <v>41200</v>
      </c>
      <c r="L68" s="42">
        <v>41504</v>
      </c>
      <c r="M68" s="42">
        <v>41200</v>
      </c>
      <c r="N68" s="42">
        <v>41564</v>
      </c>
      <c r="O68" s="19">
        <v>1333333</v>
      </c>
      <c r="P68" s="24">
        <v>60</v>
      </c>
      <c r="Q68" s="25" t="s">
        <v>1140</v>
      </c>
      <c r="R68" s="19" t="s">
        <v>314</v>
      </c>
      <c r="S68" s="19" t="s">
        <v>315</v>
      </c>
      <c r="T68" s="26" t="s">
        <v>490</v>
      </c>
      <c r="U68" s="19" t="s">
        <v>493</v>
      </c>
      <c r="V68" s="27" t="s">
        <v>311</v>
      </c>
      <c r="W68" s="27"/>
      <c r="X68" s="19" t="s">
        <v>314</v>
      </c>
      <c r="Y68" s="19" t="s">
        <v>310</v>
      </c>
      <c r="Z68" s="19"/>
      <c r="AA68" s="19"/>
    </row>
    <row r="69" spans="1:29" s="29" customFormat="1" ht="224.4" x14ac:dyDescent="0.25">
      <c r="A69" s="19">
        <v>2012</v>
      </c>
      <c r="B69" s="20" t="s">
        <v>71</v>
      </c>
      <c r="C69" s="21" t="s">
        <v>641</v>
      </c>
      <c r="D69" s="22" t="s">
        <v>157</v>
      </c>
      <c r="E69" s="19" t="s">
        <v>303</v>
      </c>
      <c r="F69" s="22" t="s">
        <v>235</v>
      </c>
      <c r="G69" s="32">
        <v>17500000</v>
      </c>
      <c r="H69" s="23">
        <f t="shared" si="1"/>
        <v>17500000</v>
      </c>
      <c r="I69" s="19"/>
      <c r="J69" s="19"/>
      <c r="K69" s="166">
        <v>41186</v>
      </c>
      <c r="L69" s="166">
        <v>41277</v>
      </c>
      <c r="M69" s="166">
        <v>41186</v>
      </c>
      <c r="N69" s="166">
        <v>41277</v>
      </c>
      <c r="O69" s="19">
        <v>0</v>
      </c>
      <c r="P69" s="24">
        <v>0</v>
      </c>
      <c r="Q69" s="22" t="s">
        <v>297</v>
      </c>
      <c r="R69" s="19" t="s">
        <v>314</v>
      </c>
      <c r="S69" s="19" t="s">
        <v>315</v>
      </c>
      <c r="T69" s="26" t="s">
        <v>490</v>
      </c>
      <c r="U69" s="19" t="s">
        <v>493</v>
      </c>
      <c r="V69" s="27" t="s">
        <v>309</v>
      </c>
      <c r="W69" s="28">
        <v>41459</v>
      </c>
      <c r="X69" s="19" t="s">
        <v>314</v>
      </c>
      <c r="Y69" s="19" t="s">
        <v>310</v>
      </c>
      <c r="Z69" s="19"/>
      <c r="AA69" s="19"/>
    </row>
    <row r="70" spans="1:29" s="29" customFormat="1" ht="105.6" x14ac:dyDescent="0.25">
      <c r="A70" s="19">
        <v>2012</v>
      </c>
      <c r="B70" s="20" t="s">
        <v>72</v>
      </c>
      <c r="C70" s="21" t="s">
        <v>644</v>
      </c>
      <c r="D70" s="25" t="s">
        <v>156</v>
      </c>
      <c r="E70" s="19" t="s">
        <v>303</v>
      </c>
      <c r="F70" s="22" t="s">
        <v>236</v>
      </c>
      <c r="G70" s="23">
        <v>5000000</v>
      </c>
      <c r="H70" s="23">
        <f t="shared" si="1"/>
        <v>5000000</v>
      </c>
      <c r="I70" s="19"/>
      <c r="J70" s="19"/>
      <c r="K70" s="166">
        <v>41191</v>
      </c>
      <c r="L70" s="166">
        <v>41235</v>
      </c>
      <c r="M70" s="166">
        <v>41191</v>
      </c>
      <c r="N70" s="166">
        <v>41235</v>
      </c>
      <c r="O70" s="19">
        <v>0</v>
      </c>
      <c r="P70" s="24">
        <v>0</v>
      </c>
      <c r="Q70" s="19" t="s">
        <v>1135</v>
      </c>
      <c r="R70" s="19" t="s">
        <v>314</v>
      </c>
      <c r="S70" s="19" t="s">
        <v>315</v>
      </c>
      <c r="T70" s="26" t="s">
        <v>490</v>
      </c>
      <c r="U70" s="19" t="s">
        <v>493</v>
      </c>
      <c r="V70" s="27" t="s">
        <v>311</v>
      </c>
      <c r="W70" s="27"/>
      <c r="X70" s="19" t="s">
        <v>314</v>
      </c>
      <c r="Y70" s="19" t="s">
        <v>310</v>
      </c>
      <c r="Z70" s="19"/>
      <c r="AA70" s="19"/>
    </row>
    <row r="71" spans="1:29" s="29" customFormat="1" ht="409.6" x14ac:dyDescent="0.25">
      <c r="A71" s="19">
        <v>2012</v>
      </c>
      <c r="B71" s="25" t="s">
        <v>109</v>
      </c>
      <c r="C71" s="21" t="s">
        <v>645</v>
      </c>
      <c r="D71" s="25" t="s">
        <v>188</v>
      </c>
      <c r="E71" s="19" t="s">
        <v>303</v>
      </c>
      <c r="F71" s="22" t="s">
        <v>269</v>
      </c>
      <c r="G71" s="23">
        <v>36591864</v>
      </c>
      <c r="H71" s="23">
        <f t="shared" si="1"/>
        <v>36591864</v>
      </c>
      <c r="I71" s="19"/>
      <c r="J71" s="19"/>
      <c r="K71" s="168">
        <v>41214</v>
      </c>
      <c r="L71" s="168">
        <v>41577</v>
      </c>
      <c r="M71" s="168">
        <v>41214</v>
      </c>
      <c r="N71" s="168">
        <v>41577</v>
      </c>
      <c r="O71" s="19">
        <v>0</v>
      </c>
      <c r="P71" s="24">
        <v>0</v>
      </c>
      <c r="Q71" s="22" t="s">
        <v>302</v>
      </c>
      <c r="R71" s="19" t="s">
        <v>314</v>
      </c>
      <c r="S71" s="19" t="s">
        <v>315</v>
      </c>
      <c r="T71" s="26" t="s">
        <v>490</v>
      </c>
      <c r="U71" s="19" t="s">
        <v>493</v>
      </c>
      <c r="V71" s="27" t="s">
        <v>311</v>
      </c>
      <c r="W71" s="27"/>
      <c r="X71" s="19" t="s">
        <v>314</v>
      </c>
      <c r="Y71" s="19" t="s">
        <v>310</v>
      </c>
      <c r="Z71" s="19"/>
      <c r="AA71" s="19"/>
    </row>
    <row r="72" spans="1:29" s="29" customFormat="1" ht="224.4" x14ac:dyDescent="0.25">
      <c r="A72" s="19">
        <v>2012</v>
      </c>
      <c r="B72" s="25" t="s">
        <v>110</v>
      </c>
      <c r="C72" s="21" t="s">
        <v>646</v>
      </c>
      <c r="D72" s="22" t="s">
        <v>189</v>
      </c>
      <c r="E72" s="19" t="s">
        <v>303</v>
      </c>
      <c r="F72" s="22" t="s">
        <v>270</v>
      </c>
      <c r="G72" s="23">
        <v>51600000</v>
      </c>
      <c r="H72" s="23">
        <f t="shared" si="1"/>
        <v>51600000</v>
      </c>
      <c r="I72" s="19"/>
      <c r="J72" s="19"/>
      <c r="K72" s="42">
        <v>41199</v>
      </c>
      <c r="L72" s="42">
        <v>41267</v>
      </c>
      <c r="M72" s="42">
        <v>41199</v>
      </c>
      <c r="N72" s="42">
        <v>41267</v>
      </c>
      <c r="O72" s="19">
        <v>0</v>
      </c>
      <c r="P72" s="24">
        <v>0</v>
      </c>
      <c r="Q72" s="25" t="s">
        <v>1139</v>
      </c>
      <c r="R72" s="19" t="s">
        <v>314</v>
      </c>
      <c r="S72" s="19" t="s">
        <v>315</v>
      </c>
      <c r="T72" s="26" t="s">
        <v>490</v>
      </c>
      <c r="U72" s="19" t="s">
        <v>493</v>
      </c>
      <c r="V72" s="27" t="s">
        <v>309</v>
      </c>
      <c r="W72" s="28">
        <v>41628</v>
      </c>
      <c r="X72" s="19" t="s">
        <v>314</v>
      </c>
      <c r="Y72" s="19" t="s">
        <v>310</v>
      </c>
      <c r="Z72" s="19"/>
      <c r="AA72" s="19"/>
    </row>
    <row r="73" spans="1:29" s="29" customFormat="1" x14ac:dyDescent="0.25">
      <c r="A73" s="19">
        <v>2012</v>
      </c>
      <c r="B73" s="25" t="s">
        <v>294</v>
      </c>
      <c r="C73" s="19" t="s">
        <v>1129</v>
      </c>
      <c r="D73" s="22" t="s">
        <v>293</v>
      </c>
      <c r="E73" s="19" t="s">
        <v>293</v>
      </c>
      <c r="F73" s="22" t="s">
        <v>293</v>
      </c>
      <c r="G73" s="19" t="s">
        <v>293</v>
      </c>
      <c r="H73" s="23" t="e">
        <f t="shared" si="1"/>
        <v>#VALUE!</v>
      </c>
      <c r="I73" s="19"/>
      <c r="J73" s="19"/>
      <c r="K73" s="42"/>
      <c r="L73" s="42">
        <v>0</v>
      </c>
      <c r="M73" s="42"/>
      <c r="N73" s="42"/>
      <c r="O73" s="19"/>
      <c r="P73" s="24">
        <v>0</v>
      </c>
      <c r="Q73" s="25" t="s">
        <v>293</v>
      </c>
      <c r="R73" s="19" t="s">
        <v>314</v>
      </c>
      <c r="S73" s="19" t="s">
        <v>315</v>
      </c>
      <c r="T73" s="26" t="s">
        <v>293</v>
      </c>
      <c r="U73" s="19" t="s">
        <v>293</v>
      </c>
      <c r="V73" s="27" t="s">
        <v>483</v>
      </c>
      <c r="W73" s="27"/>
      <c r="X73" s="19" t="s">
        <v>314</v>
      </c>
      <c r="Y73" s="19" t="s">
        <v>293</v>
      </c>
      <c r="Z73" s="19"/>
      <c r="AA73" s="19"/>
    </row>
    <row r="74" spans="1:29" s="29" customFormat="1" ht="264" x14ac:dyDescent="0.25">
      <c r="A74" s="19">
        <v>2012</v>
      </c>
      <c r="B74" s="20" t="s">
        <v>73</v>
      </c>
      <c r="C74" s="21" t="s">
        <v>647</v>
      </c>
      <c r="D74" s="25" t="s">
        <v>158</v>
      </c>
      <c r="E74" s="19" t="s">
        <v>303</v>
      </c>
      <c r="F74" s="22" t="s">
        <v>237</v>
      </c>
      <c r="G74" s="23">
        <v>13000000</v>
      </c>
      <c r="H74" s="23">
        <f t="shared" si="1"/>
        <v>13000000</v>
      </c>
      <c r="I74" s="19"/>
      <c r="J74" s="19"/>
      <c r="K74" s="166">
        <v>41199</v>
      </c>
      <c r="L74" s="166">
        <v>41274</v>
      </c>
      <c r="M74" s="166">
        <v>41199</v>
      </c>
      <c r="N74" s="166">
        <v>41274</v>
      </c>
      <c r="O74" s="19">
        <v>0</v>
      </c>
      <c r="P74" s="24">
        <v>0</v>
      </c>
      <c r="Q74" s="22" t="s">
        <v>297</v>
      </c>
      <c r="R74" s="19" t="s">
        <v>314</v>
      </c>
      <c r="S74" s="19" t="s">
        <v>315</v>
      </c>
      <c r="T74" s="26" t="s">
        <v>490</v>
      </c>
      <c r="U74" s="19" t="s">
        <v>493</v>
      </c>
      <c r="V74" s="27" t="s">
        <v>309</v>
      </c>
      <c r="W74" s="28">
        <v>41498</v>
      </c>
      <c r="X74" s="19" t="s">
        <v>314</v>
      </c>
      <c r="Y74" s="19" t="s">
        <v>310</v>
      </c>
      <c r="Z74" s="19"/>
      <c r="AA74" s="19"/>
    </row>
    <row r="75" spans="1:29" s="29" customFormat="1" ht="171.6" x14ac:dyDescent="0.25">
      <c r="A75" s="19">
        <v>2012</v>
      </c>
      <c r="B75" s="25" t="s">
        <v>111</v>
      </c>
      <c r="C75" s="21" t="s">
        <v>630</v>
      </c>
      <c r="D75" s="22" t="s">
        <v>190</v>
      </c>
      <c r="E75" s="19" t="s">
        <v>304</v>
      </c>
      <c r="F75" s="22" t="s">
        <v>271</v>
      </c>
      <c r="G75" s="19">
        <v>487200</v>
      </c>
      <c r="H75" s="23">
        <f t="shared" si="1"/>
        <v>638000</v>
      </c>
      <c r="I75" s="19"/>
      <c r="J75" s="19"/>
      <c r="K75" s="42">
        <v>41208</v>
      </c>
      <c r="L75" s="42">
        <v>42302</v>
      </c>
      <c r="M75" s="42">
        <v>41208</v>
      </c>
      <c r="N75" s="42">
        <v>42302</v>
      </c>
      <c r="O75" s="19">
        <v>150800</v>
      </c>
      <c r="P75" s="24">
        <v>0</v>
      </c>
      <c r="Q75" s="22" t="s">
        <v>297</v>
      </c>
      <c r="R75" s="19" t="s">
        <v>314</v>
      </c>
      <c r="S75" s="19" t="s">
        <v>315</v>
      </c>
      <c r="T75" s="26" t="s">
        <v>490</v>
      </c>
      <c r="U75" s="19" t="s">
        <v>494</v>
      </c>
      <c r="V75" s="27" t="s">
        <v>311</v>
      </c>
      <c r="W75" s="27"/>
      <c r="X75" s="19" t="s">
        <v>314</v>
      </c>
      <c r="Y75" s="19" t="s">
        <v>310</v>
      </c>
      <c r="Z75" s="19"/>
      <c r="AA75" s="19"/>
      <c r="AB75" s="152"/>
      <c r="AC75" s="152"/>
    </row>
    <row r="76" spans="1:29" s="29" customFormat="1" ht="145.19999999999999" x14ac:dyDescent="0.25">
      <c r="A76" s="19">
        <v>2012</v>
      </c>
      <c r="B76" s="25" t="s">
        <v>112</v>
      </c>
      <c r="C76" s="21" t="s">
        <v>632</v>
      </c>
      <c r="D76" s="22" t="s">
        <v>191</v>
      </c>
      <c r="E76" s="19" t="s">
        <v>304</v>
      </c>
      <c r="F76" s="22" t="s">
        <v>272</v>
      </c>
      <c r="G76" s="19">
        <v>5565680</v>
      </c>
      <c r="H76" s="23">
        <f t="shared" si="1"/>
        <v>5565680</v>
      </c>
      <c r="I76" s="19"/>
      <c r="J76" s="19"/>
      <c r="K76" s="42">
        <v>41206</v>
      </c>
      <c r="L76" s="42">
        <v>41236</v>
      </c>
      <c r="M76" s="42">
        <v>41206</v>
      </c>
      <c r="N76" s="42">
        <v>41236</v>
      </c>
      <c r="O76" s="19">
        <v>0</v>
      </c>
      <c r="P76" s="24">
        <v>0</v>
      </c>
      <c r="Q76" s="22" t="s">
        <v>297</v>
      </c>
      <c r="R76" s="19" t="s">
        <v>314</v>
      </c>
      <c r="S76" s="19" t="s">
        <v>315</v>
      </c>
      <c r="T76" s="26" t="s">
        <v>490</v>
      </c>
      <c r="U76" s="19" t="s">
        <v>493</v>
      </c>
      <c r="V76" s="27" t="s">
        <v>311</v>
      </c>
      <c r="W76" s="27"/>
      <c r="X76" s="19" t="s">
        <v>314</v>
      </c>
      <c r="Y76" s="19" t="s">
        <v>310</v>
      </c>
      <c r="Z76" s="19"/>
      <c r="AA76" s="19"/>
      <c r="AB76" s="152"/>
      <c r="AC76" s="152"/>
    </row>
    <row r="77" spans="1:29" s="29" customFormat="1" ht="409.6" x14ac:dyDescent="0.25">
      <c r="A77" s="19">
        <v>2012</v>
      </c>
      <c r="B77" s="20" t="s">
        <v>74</v>
      </c>
      <c r="C77" s="21" t="s">
        <v>648</v>
      </c>
      <c r="D77" s="25" t="s">
        <v>159</v>
      </c>
      <c r="E77" s="19" t="s">
        <v>303</v>
      </c>
      <c r="F77" s="22" t="s">
        <v>238</v>
      </c>
      <c r="G77" s="23">
        <v>5000000</v>
      </c>
      <c r="H77" s="23">
        <f t="shared" si="1"/>
        <v>5000000</v>
      </c>
      <c r="I77" s="19"/>
      <c r="J77" s="19"/>
      <c r="K77" s="166">
        <v>41201</v>
      </c>
      <c r="L77" s="166">
        <v>41231</v>
      </c>
      <c r="M77" s="166">
        <v>41201</v>
      </c>
      <c r="N77" s="166">
        <v>41231</v>
      </c>
      <c r="O77" s="19">
        <v>0</v>
      </c>
      <c r="P77" s="24">
        <v>0</v>
      </c>
      <c r="Q77" s="25" t="s">
        <v>298</v>
      </c>
      <c r="R77" s="19" t="s">
        <v>314</v>
      </c>
      <c r="S77" s="19" t="s">
        <v>315</v>
      </c>
      <c r="T77" s="26" t="s">
        <v>490</v>
      </c>
      <c r="U77" s="19" t="s">
        <v>493</v>
      </c>
      <c r="V77" s="27" t="s">
        <v>311</v>
      </c>
      <c r="W77" s="27"/>
      <c r="X77" s="19" t="s">
        <v>314</v>
      </c>
      <c r="Y77" s="19" t="s">
        <v>310</v>
      </c>
      <c r="Z77" s="19"/>
      <c r="AA77" s="19"/>
      <c r="AB77" s="152"/>
      <c r="AC77" s="152"/>
    </row>
    <row r="78" spans="1:29" s="29" customFormat="1" ht="132" x14ac:dyDescent="0.25">
      <c r="A78" s="19">
        <v>2012</v>
      </c>
      <c r="B78" s="25" t="s">
        <v>113</v>
      </c>
      <c r="C78" s="21" t="s">
        <v>631</v>
      </c>
      <c r="D78" s="22" t="s">
        <v>192</v>
      </c>
      <c r="E78" s="19" t="s">
        <v>304</v>
      </c>
      <c r="F78" s="22" t="s">
        <v>273</v>
      </c>
      <c r="G78" s="19">
        <v>37700000</v>
      </c>
      <c r="H78" s="23">
        <f t="shared" si="1"/>
        <v>37700000</v>
      </c>
      <c r="I78" s="19"/>
      <c r="J78" s="19"/>
      <c r="K78" s="42">
        <v>41214</v>
      </c>
      <c r="L78" s="42">
        <v>41243</v>
      </c>
      <c r="M78" s="42">
        <v>41214</v>
      </c>
      <c r="N78" s="42">
        <v>41243</v>
      </c>
      <c r="O78" s="19">
        <v>0</v>
      </c>
      <c r="P78" s="24">
        <v>0</v>
      </c>
      <c r="Q78" s="22" t="s">
        <v>297</v>
      </c>
      <c r="R78" s="19" t="s">
        <v>314</v>
      </c>
      <c r="S78" s="19" t="s">
        <v>315</v>
      </c>
      <c r="T78" s="26" t="s">
        <v>490</v>
      </c>
      <c r="U78" s="19" t="s">
        <v>493</v>
      </c>
      <c r="V78" s="27" t="s">
        <v>311</v>
      </c>
      <c r="W78" s="27"/>
      <c r="X78" s="19" t="s">
        <v>314</v>
      </c>
      <c r="Y78" s="19" t="s">
        <v>310</v>
      </c>
      <c r="Z78" s="19"/>
      <c r="AA78" s="19"/>
      <c r="AB78" s="152"/>
      <c r="AC78" s="152"/>
    </row>
    <row r="79" spans="1:29" s="29" customFormat="1" ht="303.60000000000002" x14ac:dyDescent="0.25">
      <c r="A79" s="19">
        <v>2012</v>
      </c>
      <c r="B79" s="20" t="s">
        <v>75</v>
      </c>
      <c r="C79" s="21" t="s">
        <v>649</v>
      </c>
      <c r="D79" s="22" t="s">
        <v>160</v>
      </c>
      <c r="E79" s="19" t="s">
        <v>303</v>
      </c>
      <c r="F79" s="22" t="s">
        <v>239</v>
      </c>
      <c r="G79" s="23">
        <v>6000000</v>
      </c>
      <c r="H79" s="23">
        <f t="shared" si="1"/>
        <v>6000000</v>
      </c>
      <c r="I79" s="19"/>
      <c r="J79" s="19"/>
      <c r="K79" s="166">
        <v>41214</v>
      </c>
      <c r="L79" s="166">
        <v>41274</v>
      </c>
      <c r="M79" s="166">
        <v>41214</v>
      </c>
      <c r="N79" s="166">
        <v>41274</v>
      </c>
      <c r="O79" s="19">
        <v>0</v>
      </c>
      <c r="P79" s="24">
        <v>0</v>
      </c>
      <c r="Q79" s="25" t="s">
        <v>299</v>
      </c>
      <c r="R79" s="19" t="s">
        <v>314</v>
      </c>
      <c r="S79" s="19" t="s">
        <v>315</v>
      </c>
      <c r="T79" s="26" t="s">
        <v>490</v>
      </c>
      <c r="U79" s="19" t="s">
        <v>493</v>
      </c>
      <c r="V79" s="27" t="s">
        <v>311</v>
      </c>
      <c r="W79" s="27"/>
      <c r="X79" s="19" t="s">
        <v>314</v>
      </c>
      <c r="Y79" s="19" t="s">
        <v>310</v>
      </c>
      <c r="Z79" s="19"/>
      <c r="AA79" s="19"/>
      <c r="AB79" s="152"/>
      <c r="AC79" s="152"/>
    </row>
    <row r="80" spans="1:29" s="29" customFormat="1" ht="184.8" x14ac:dyDescent="0.25">
      <c r="A80" s="19">
        <v>2012</v>
      </c>
      <c r="B80" s="25" t="s">
        <v>114</v>
      </c>
      <c r="C80" s="21" t="s">
        <v>637</v>
      </c>
      <c r="D80" s="22" t="s">
        <v>193</v>
      </c>
      <c r="E80" s="19" t="s">
        <v>304</v>
      </c>
      <c r="F80" s="22" t="s">
        <v>274</v>
      </c>
      <c r="G80" s="19">
        <v>8565440</v>
      </c>
      <c r="H80" s="23">
        <f t="shared" si="1"/>
        <v>8565440</v>
      </c>
      <c r="I80" s="19"/>
      <c r="J80" s="19"/>
      <c r="K80" s="42">
        <v>41226</v>
      </c>
      <c r="L80" s="42">
        <v>41255</v>
      </c>
      <c r="M80" s="42">
        <v>41226</v>
      </c>
      <c r="N80" s="42">
        <v>41255</v>
      </c>
      <c r="O80" s="19">
        <v>0</v>
      </c>
      <c r="P80" s="24">
        <v>0</v>
      </c>
      <c r="Q80" s="25" t="s">
        <v>302</v>
      </c>
      <c r="R80" s="19" t="s">
        <v>314</v>
      </c>
      <c r="S80" s="19" t="s">
        <v>315</v>
      </c>
      <c r="T80" s="26" t="s">
        <v>490</v>
      </c>
      <c r="U80" s="19" t="s">
        <v>493</v>
      </c>
      <c r="V80" s="27" t="s">
        <v>309</v>
      </c>
      <c r="W80" s="28">
        <v>41465</v>
      </c>
      <c r="X80" s="19" t="s">
        <v>314</v>
      </c>
      <c r="Y80" s="19" t="s">
        <v>310</v>
      </c>
      <c r="Z80" s="19"/>
      <c r="AA80" s="19"/>
      <c r="AB80" s="152"/>
      <c r="AC80" s="152"/>
    </row>
    <row r="81" spans="1:29" s="29" customFormat="1" ht="171.6" x14ac:dyDescent="0.25">
      <c r="A81" s="19">
        <v>2012</v>
      </c>
      <c r="B81" s="25" t="s">
        <v>115</v>
      </c>
      <c r="C81" s="21" t="s">
        <v>636</v>
      </c>
      <c r="D81" s="25" t="s">
        <v>194</v>
      </c>
      <c r="E81" s="19" t="s">
        <v>304</v>
      </c>
      <c r="F81" s="22" t="s">
        <v>275</v>
      </c>
      <c r="G81" s="19">
        <v>33149000</v>
      </c>
      <c r="H81" s="23">
        <f t="shared" si="1"/>
        <v>33149000</v>
      </c>
      <c r="I81" s="19"/>
      <c r="J81" s="19"/>
      <c r="K81" s="42">
        <v>41239</v>
      </c>
      <c r="L81" s="42">
        <v>41268</v>
      </c>
      <c r="M81" s="42">
        <v>41239</v>
      </c>
      <c r="N81" s="42">
        <v>41268</v>
      </c>
      <c r="O81" s="19">
        <v>0</v>
      </c>
      <c r="P81" s="24">
        <v>0</v>
      </c>
      <c r="Q81" s="22" t="s">
        <v>302</v>
      </c>
      <c r="R81" s="19" t="s">
        <v>314</v>
      </c>
      <c r="S81" s="19" t="s">
        <v>315</v>
      </c>
      <c r="T81" s="26" t="s">
        <v>490</v>
      </c>
      <c r="U81" s="19" t="s">
        <v>493</v>
      </c>
      <c r="V81" s="27" t="s">
        <v>309</v>
      </c>
      <c r="W81" s="28">
        <v>41465</v>
      </c>
      <c r="X81" s="19" t="s">
        <v>314</v>
      </c>
      <c r="Y81" s="19" t="s">
        <v>310</v>
      </c>
      <c r="Z81" s="19"/>
      <c r="AA81" s="19"/>
      <c r="AB81" s="152"/>
      <c r="AC81" s="152"/>
    </row>
    <row r="82" spans="1:29" s="29" customFormat="1" ht="145.19999999999999" x14ac:dyDescent="0.25">
      <c r="A82" s="19">
        <v>2012</v>
      </c>
      <c r="B82" s="25" t="s">
        <v>116</v>
      </c>
      <c r="C82" s="21" t="s">
        <v>642</v>
      </c>
      <c r="D82" s="25" t="s">
        <v>195</v>
      </c>
      <c r="E82" s="19" t="s">
        <v>304</v>
      </c>
      <c r="F82" s="22" t="s">
        <v>276</v>
      </c>
      <c r="G82" s="19">
        <v>15697120</v>
      </c>
      <c r="H82" s="23">
        <f t="shared" si="1"/>
        <v>15697120</v>
      </c>
      <c r="I82" s="19"/>
      <c r="J82" s="19"/>
      <c r="K82" s="42">
        <v>41240</v>
      </c>
      <c r="L82" s="42">
        <v>41254</v>
      </c>
      <c r="M82" s="42">
        <v>41240</v>
      </c>
      <c r="N82" s="42">
        <v>41254</v>
      </c>
      <c r="O82" s="19">
        <v>0</v>
      </c>
      <c r="P82" s="24">
        <v>0</v>
      </c>
      <c r="Q82" s="22" t="s">
        <v>302</v>
      </c>
      <c r="R82" s="19" t="s">
        <v>314</v>
      </c>
      <c r="S82" s="19" t="s">
        <v>315</v>
      </c>
      <c r="T82" s="26" t="s">
        <v>490</v>
      </c>
      <c r="U82" s="19" t="s">
        <v>493</v>
      </c>
      <c r="V82" s="27" t="s">
        <v>311</v>
      </c>
      <c r="W82" s="27"/>
      <c r="X82" s="19" t="s">
        <v>314</v>
      </c>
      <c r="Y82" s="19" t="s">
        <v>310</v>
      </c>
      <c r="Z82" s="19"/>
      <c r="AA82" s="19"/>
      <c r="AB82" s="152"/>
      <c r="AC82" s="152"/>
    </row>
    <row r="83" spans="1:29" s="29" customFormat="1" ht="198" x14ac:dyDescent="0.25">
      <c r="A83" s="19">
        <v>2012</v>
      </c>
      <c r="B83" s="20" t="s">
        <v>76</v>
      </c>
      <c r="C83" s="21" t="s">
        <v>650</v>
      </c>
      <c r="D83" s="25" t="s">
        <v>161</v>
      </c>
      <c r="E83" s="19" t="s">
        <v>303</v>
      </c>
      <c r="F83" s="22" t="s">
        <v>240</v>
      </c>
      <c r="G83" s="23">
        <v>6000000</v>
      </c>
      <c r="H83" s="23">
        <f t="shared" si="1"/>
        <v>6000000</v>
      </c>
      <c r="I83" s="19"/>
      <c r="J83" s="19"/>
      <c r="K83" s="166">
        <v>41226</v>
      </c>
      <c r="L83" s="166">
        <v>41271</v>
      </c>
      <c r="M83" s="166">
        <v>41226</v>
      </c>
      <c r="N83" s="166">
        <v>41271</v>
      </c>
      <c r="O83" s="19">
        <v>0</v>
      </c>
      <c r="P83" s="24">
        <v>0</v>
      </c>
      <c r="Q83" s="22" t="s">
        <v>296</v>
      </c>
      <c r="R83" s="19" t="s">
        <v>314</v>
      </c>
      <c r="S83" s="19" t="s">
        <v>315</v>
      </c>
      <c r="T83" s="26" t="s">
        <v>490</v>
      </c>
      <c r="U83" s="19" t="s">
        <v>493</v>
      </c>
      <c r="V83" s="27" t="s">
        <v>311</v>
      </c>
      <c r="W83" s="27"/>
      <c r="X83" s="19" t="s">
        <v>314</v>
      </c>
      <c r="Y83" s="19" t="s">
        <v>310</v>
      </c>
      <c r="Z83" s="19"/>
      <c r="AA83" s="19"/>
      <c r="AB83" s="152"/>
      <c r="AC83" s="152"/>
    </row>
    <row r="84" spans="1:29" s="29" customFormat="1" ht="105.6" x14ac:dyDescent="0.25">
      <c r="A84" s="19">
        <v>2012</v>
      </c>
      <c r="B84" s="20" t="s">
        <v>77</v>
      </c>
      <c r="C84" s="21" t="s">
        <v>651</v>
      </c>
      <c r="D84" s="25" t="s">
        <v>162</v>
      </c>
      <c r="E84" s="19" t="s">
        <v>303</v>
      </c>
      <c r="F84" s="22" t="s">
        <v>226</v>
      </c>
      <c r="G84" s="23">
        <v>6000000</v>
      </c>
      <c r="H84" s="23">
        <f t="shared" si="1"/>
        <v>6000000</v>
      </c>
      <c r="I84" s="19"/>
      <c r="J84" s="19"/>
      <c r="K84" s="166">
        <v>41227</v>
      </c>
      <c r="L84" s="166">
        <v>41271</v>
      </c>
      <c r="M84" s="166">
        <v>41227</v>
      </c>
      <c r="N84" s="166">
        <v>41271</v>
      </c>
      <c r="O84" s="19">
        <v>0</v>
      </c>
      <c r="P84" s="24">
        <v>0</v>
      </c>
      <c r="Q84" s="22" t="s">
        <v>295</v>
      </c>
      <c r="R84" s="19" t="s">
        <v>314</v>
      </c>
      <c r="S84" s="19" t="s">
        <v>315</v>
      </c>
      <c r="T84" s="26" t="s">
        <v>490</v>
      </c>
      <c r="U84" s="19" t="s">
        <v>493</v>
      </c>
      <c r="V84" s="27" t="s">
        <v>309</v>
      </c>
      <c r="W84" s="28">
        <v>41631</v>
      </c>
      <c r="X84" s="19" t="s">
        <v>314</v>
      </c>
      <c r="Y84" s="19" t="s">
        <v>310</v>
      </c>
      <c r="Z84" s="19"/>
      <c r="AA84" s="19"/>
      <c r="AB84" s="152"/>
      <c r="AC84" s="152"/>
    </row>
    <row r="85" spans="1:29" s="29" customFormat="1" ht="132" x14ac:dyDescent="0.25">
      <c r="A85" s="19">
        <v>2012</v>
      </c>
      <c r="B85" s="20" t="s">
        <v>78</v>
      </c>
      <c r="C85" s="21" t="s">
        <v>652</v>
      </c>
      <c r="D85" s="25" t="s">
        <v>163</v>
      </c>
      <c r="E85" s="19" t="s">
        <v>303</v>
      </c>
      <c r="F85" s="22" t="s">
        <v>228</v>
      </c>
      <c r="G85" s="23">
        <v>3900000</v>
      </c>
      <c r="H85" s="23">
        <f t="shared" si="1"/>
        <v>3900000</v>
      </c>
      <c r="I85" s="19"/>
      <c r="J85" s="19"/>
      <c r="K85" s="166">
        <v>41227</v>
      </c>
      <c r="L85" s="166">
        <v>41271</v>
      </c>
      <c r="M85" s="166">
        <v>41227</v>
      </c>
      <c r="N85" s="166">
        <v>41271</v>
      </c>
      <c r="O85" s="19">
        <v>0</v>
      </c>
      <c r="P85" s="24">
        <v>0</v>
      </c>
      <c r="Q85" s="22" t="s">
        <v>295</v>
      </c>
      <c r="R85" s="19" t="s">
        <v>314</v>
      </c>
      <c r="S85" s="19" t="s">
        <v>315</v>
      </c>
      <c r="T85" s="26" t="s">
        <v>490</v>
      </c>
      <c r="U85" s="19" t="s">
        <v>493</v>
      </c>
      <c r="V85" s="27" t="s">
        <v>309</v>
      </c>
      <c r="W85" s="28">
        <v>41627</v>
      </c>
      <c r="X85" s="19" t="s">
        <v>314</v>
      </c>
      <c r="Y85" s="19" t="s">
        <v>310</v>
      </c>
      <c r="Z85" s="19"/>
      <c r="AA85" s="19"/>
      <c r="AB85" s="152"/>
      <c r="AC85" s="152"/>
    </row>
    <row r="86" spans="1:29" s="29" customFormat="1" ht="105.6" x14ac:dyDescent="0.25">
      <c r="A86" s="19">
        <v>2012</v>
      </c>
      <c r="B86" s="20" t="s">
        <v>79</v>
      </c>
      <c r="C86" s="21" t="s">
        <v>653</v>
      </c>
      <c r="D86" s="25" t="s">
        <v>162</v>
      </c>
      <c r="E86" s="19" t="s">
        <v>303</v>
      </c>
      <c r="F86" s="22" t="s">
        <v>230</v>
      </c>
      <c r="G86" s="23">
        <v>6000000</v>
      </c>
      <c r="H86" s="23">
        <f t="shared" si="1"/>
        <v>6000000</v>
      </c>
      <c r="I86" s="19"/>
      <c r="J86" s="19"/>
      <c r="K86" s="166">
        <v>41228</v>
      </c>
      <c r="L86" s="166">
        <v>41272</v>
      </c>
      <c r="M86" s="166">
        <v>41228</v>
      </c>
      <c r="N86" s="166">
        <v>41272</v>
      </c>
      <c r="O86" s="19">
        <v>0</v>
      </c>
      <c r="P86" s="24">
        <v>0</v>
      </c>
      <c r="Q86" s="22" t="s">
        <v>295</v>
      </c>
      <c r="R86" s="19" t="s">
        <v>314</v>
      </c>
      <c r="S86" s="19" t="s">
        <v>315</v>
      </c>
      <c r="T86" s="26" t="s">
        <v>490</v>
      </c>
      <c r="U86" s="19" t="s">
        <v>493</v>
      </c>
      <c r="V86" s="170" t="s">
        <v>309</v>
      </c>
      <c r="W86" s="28">
        <v>41631</v>
      </c>
      <c r="X86" s="19" t="s">
        <v>314</v>
      </c>
      <c r="Y86" s="19" t="s">
        <v>310</v>
      </c>
      <c r="Z86" s="19"/>
      <c r="AA86" s="19"/>
      <c r="AB86" s="152"/>
      <c r="AC86" s="152"/>
    </row>
    <row r="87" spans="1:29" s="29" customFormat="1" ht="198" x14ac:dyDescent="0.25">
      <c r="A87" s="19">
        <v>2012</v>
      </c>
      <c r="B87" s="25" t="s">
        <v>117</v>
      </c>
      <c r="C87" s="21" t="s">
        <v>643</v>
      </c>
      <c r="D87" s="22" t="s">
        <v>196</v>
      </c>
      <c r="E87" s="19" t="s">
        <v>670</v>
      </c>
      <c r="F87" s="22" t="s">
        <v>277</v>
      </c>
      <c r="G87" s="19">
        <v>26146855</v>
      </c>
      <c r="H87" s="23">
        <f t="shared" si="1"/>
        <v>26146855</v>
      </c>
      <c r="I87" s="19"/>
      <c r="J87" s="19"/>
      <c r="K87" s="42">
        <v>41239</v>
      </c>
      <c r="L87" s="42">
        <v>41268</v>
      </c>
      <c r="M87" s="42">
        <v>41239</v>
      </c>
      <c r="N87" s="42">
        <v>41268</v>
      </c>
      <c r="O87" s="19">
        <v>0</v>
      </c>
      <c r="P87" s="24">
        <v>0</v>
      </c>
      <c r="Q87" s="19" t="s">
        <v>302</v>
      </c>
      <c r="R87" s="19" t="s">
        <v>314</v>
      </c>
      <c r="S87" s="19" t="s">
        <v>315</v>
      </c>
      <c r="T87" s="26" t="s">
        <v>490</v>
      </c>
      <c r="U87" s="19" t="s">
        <v>493</v>
      </c>
      <c r="V87" s="27" t="s">
        <v>311</v>
      </c>
      <c r="W87" s="27"/>
      <c r="X87" s="19" t="s">
        <v>314</v>
      </c>
      <c r="Y87" s="19" t="s">
        <v>310</v>
      </c>
      <c r="Z87" s="19"/>
      <c r="AA87" s="19"/>
      <c r="AB87" s="152"/>
      <c r="AC87" s="152"/>
    </row>
    <row r="88" spans="1:29" s="29" customFormat="1" ht="264" x14ac:dyDescent="0.25">
      <c r="A88" s="19">
        <v>2012</v>
      </c>
      <c r="B88" s="20" t="s">
        <v>80</v>
      </c>
      <c r="C88" s="21" t="s">
        <v>654</v>
      </c>
      <c r="D88" s="25" t="s">
        <v>164</v>
      </c>
      <c r="E88" s="19" t="s">
        <v>303</v>
      </c>
      <c r="F88" s="22" t="s">
        <v>241</v>
      </c>
      <c r="G88" s="23">
        <v>6000000</v>
      </c>
      <c r="H88" s="23">
        <f t="shared" si="1"/>
        <v>6000000</v>
      </c>
      <c r="I88" s="19"/>
      <c r="J88" s="19"/>
      <c r="K88" s="166">
        <v>41229</v>
      </c>
      <c r="L88" s="166">
        <v>41268</v>
      </c>
      <c r="M88" s="166">
        <v>41229</v>
      </c>
      <c r="N88" s="166">
        <v>41268</v>
      </c>
      <c r="O88" s="19">
        <v>0</v>
      </c>
      <c r="P88" s="24">
        <v>0</v>
      </c>
      <c r="Q88" s="19" t="s">
        <v>1135</v>
      </c>
      <c r="R88" s="19" t="s">
        <v>314</v>
      </c>
      <c r="S88" s="19" t="s">
        <v>315</v>
      </c>
      <c r="T88" s="26" t="s">
        <v>490</v>
      </c>
      <c r="U88" s="19" t="s">
        <v>493</v>
      </c>
      <c r="V88" s="27" t="s">
        <v>309</v>
      </c>
      <c r="W88" s="28">
        <v>41269</v>
      </c>
      <c r="X88" s="19" t="s">
        <v>314</v>
      </c>
      <c r="Y88" s="19" t="s">
        <v>310</v>
      </c>
      <c r="Z88" s="19"/>
      <c r="AA88" s="19"/>
      <c r="AB88" s="152"/>
      <c r="AC88" s="152"/>
    </row>
    <row r="89" spans="1:29" s="29" customFormat="1" ht="118.8" x14ac:dyDescent="0.25">
      <c r="A89" s="19">
        <v>2012</v>
      </c>
      <c r="B89" s="20" t="s">
        <v>81</v>
      </c>
      <c r="C89" s="21" t="s">
        <v>658</v>
      </c>
      <c r="D89" s="25" t="s">
        <v>165</v>
      </c>
      <c r="E89" s="19" t="s">
        <v>303</v>
      </c>
      <c r="F89" s="22" t="s">
        <v>242</v>
      </c>
      <c r="G89" s="23">
        <v>3150000</v>
      </c>
      <c r="H89" s="23">
        <f t="shared" si="1"/>
        <v>3150000</v>
      </c>
      <c r="I89" s="19"/>
      <c r="J89" s="19"/>
      <c r="K89" s="166">
        <v>41229</v>
      </c>
      <c r="L89" s="166">
        <v>41268</v>
      </c>
      <c r="M89" s="166">
        <v>41229</v>
      </c>
      <c r="N89" s="166">
        <v>41268</v>
      </c>
      <c r="O89" s="19">
        <v>0</v>
      </c>
      <c r="P89" s="24">
        <v>0</v>
      </c>
      <c r="Q89" s="99" t="s">
        <v>836</v>
      </c>
      <c r="R89" s="19" t="s">
        <v>314</v>
      </c>
      <c r="S89" s="19" t="s">
        <v>315</v>
      </c>
      <c r="T89" s="26" t="s">
        <v>490</v>
      </c>
      <c r="U89" s="19" t="s">
        <v>493</v>
      </c>
      <c r="V89" s="27" t="s">
        <v>311</v>
      </c>
      <c r="W89" s="27"/>
      <c r="X89" s="19" t="s">
        <v>314</v>
      </c>
      <c r="Y89" s="19" t="s">
        <v>310</v>
      </c>
      <c r="Z89" s="19"/>
      <c r="AA89" s="19"/>
      <c r="AB89" s="152"/>
      <c r="AC89" s="152"/>
    </row>
    <row r="90" spans="1:29" s="29" customFormat="1" ht="92.4" x14ac:dyDescent="0.25">
      <c r="A90" s="19">
        <v>2012</v>
      </c>
      <c r="B90" s="20" t="s">
        <v>82</v>
      </c>
      <c r="C90" s="21" t="s">
        <v>659</v>
      </c>
      <c r="D90" s="25" t="s">
        <v>166</v>
      </c>
      <c r="E90" s="19" t="s">
        <v>303</v>
      </c>
      <c r="F90" s="22" t="s">
        <v>243</v>
      </c>
      <c r="G90" s="23">
        <v>3150000</v>
      </c>
      <c r="H90" s="23">
        <f t="shared" si="1"/>
        <v>3150000</v>
      </c>
      <c r="I90" s="19"/>
      <c r="J90" s="19"/>
      <c r="K90" s="166">
        <v>41234</v>
      </c>
      <c r="L90" s="166">
        <v>41273</v>
      </c>
      <c r="M90" s="166">
        <v>41234</v>
      </c>
      <c r="N90" s="166">
        <v>41273</v>
      </c>
      <c r="O90" s="19">
        <v>0</v>
      </c>
      <c r="P90" s="24">
        <v>0</v>
      </c>
      <c r="Q90" s="99" t="s">
        <v>836</v>
      </c>
      <c r="R90" s="19" t="s">
        <v>314</v>
      </c>
      <c r="S90" s="19" t="s">
        <v>315</v>
      </c>
      <c r="T90" s="26" t="s">
        <v>490</v>
      </c>
      <c r="U90" s="19" t="s">
        <v>493</v>
      </c>
      <c r="V90" s="27" t="s">
        <v>311</v>
      </c>
      <c r="W90" s="27"/>
      <c r="X90" s="19" t="s">
        <v>314</v>
      </c>
      <c r="Y90" s="19" t="s">
        <v>310</v>
      </c>
      <c r="Z90" s="19"/>
      <c r="AA90" s="19"/>
      <c r="AB90" s="152"/>
      <c r="AC90" s="152"/>
    </row>
    <row r="91" spans="1:29" s="29" customFormat="1" ht="264" x14ac:dyDescent="0.25">
      <c r="A91" s="19">
        <v>2012</v>
      </c>
      <c r="B91" s="20" t="s">
        <v>83</v>
      </c>
      <c r="C91" s="21" t="s">
        <v>655</v>
      </c>
      <c r="D91" s="25" t="s">
        <v>164</v>
      </c>
      <c r="E91" s="19" t="s">
        <v>303</v>
      </c>
      <c r="F91" s="22" t="s">
        <v>244</v>
      </c>
      <c r="G91" s="23">
        <v>6000000</v>
      </c>
      <c r="H91" s="23">
        <f t="shared" si="1"/>
        <v>6000000</v>
      </c>
      <c r="I91" s="19"/>
      <c r="J91" s="19"/>
      <c r="K91" s="166">
        <v>41229</v>
      </c>
      <c r="L91" s="166">
        <v>41268</v>
      </c>
      <c r="M91" s="166">
        <v>41229</v>
      </c>
      <c r="N91" s="166">
        <v>41268</v>
      </c>
      <c r="O91" s="19">
        <v>0</v>
      </c>
      <c r="P91" s="24">
        <v>0</v>
      </c>
      <c r="Q91" s="19" t="s">
        <v>1135</v>
      </c>
      <c r="R91" s="19" t="s">
        <v>314</v>
      </c>
      <c r="S91" s="19" t="s">
        <v>315</v>
      </c>
      <c r="T91" s="26" t="s">
        <v>490</v>
      </c>
      <c r="U91" s="19" t="s">
        <v>493</v>
      </c>
      <c r="V91" s="170" t="s">
        <v>309</v>
      </c>
      <c r="W91" s="28">
        <v>41297</v>
      </c>
      <c r="X91" s="19" t="s">
        <v>314</v>
      </c>
      <c r="Y91" s="19" t="s">
        <v>310</v>
      </c>
      <c r="Z91" s="19"/>
      <c r="AA91" s="19"/>
      <c r="AB91" s="152"/>
      <c r="AC91" s="152"/>
    </row>
    <row r="92" spans="1:29" s="29" customFormat="1" ht="264" x14ac:dyDescent="0.25">
      <c r="A92" s="19">
        <v>2012</v>
      </c>
      <c r="B92" s="20" t="s">
        <v>84</v>
      </c>
      <c r="C92" s="21" t="s">
        <v>656</v>
      </c>
      <c r="D92" s="25" t="s">
        <v>164</v>
      </c>
      <c r="E92" s="19" t="s">
        <v>303</v>
      </c>
      <c r="F92" s="22" t="s">
        <v>245</v>
      </c>
      <c r="G92" s="23">
        <v>6000000</v>
      </c>
      <c r="H92" s="23">
        <f t="shared" si="1"/>
        <v>6000000</v>
      </c>
      <c r="I92" s="19"/>
      <c r="J92" s="19"/>
      <c r="K92" s="166">
        <v>41229</v>
      </c>
      <c r="L92" s="166">
        <v>41268</v>
      </c>
      <c r="M92" s="166">
        <v>41229</v>
      </c>
      <c r="N92" s="166">
        <v>41268</v>
      </c>
      <c r="O92" s="19">
        <v>0</v>
      </c>
      <c r="P92" s="24">
        <v>0</v>
      </c>
      <c r="Q92" s="19" t="s">
        <v>1135</v>
      </c>
      <c r="R92" s="19" t="s">
        <v>314</v>
      </c>
      <c r="S92" s="19" t="s">
        <v>315</v>
      </c>
      <c r="T92" s="26" t="s">
        <v>490</v>
      </c>
      <c r="U92" s="19" t="s">
        <v>493</v>
      </c>
      <c r="V92" s="170" t="s">
        <v>309</v>
      </c>
      <c r="W92" s="28">
        <v>41269</v>
      </c>
      <c r="X92" s="19" t="s">
        <v>314</v>
      </c>
      <c r="Y92" s="19" t="s">
        <v>310</v>
      </c>
      <c r="Z92" s="19"/>
      <c r="AA92" s="19"/>
      <c r="AB92" s="152"/>
      <c r="AC92" s="152"/>
    </row>
    <row r="93" spans="1:29" s="29" customFormat="1" ht="52.8" x14ac:dyDescent="0.25">
      <c r="A93" s="19">
        <v>2012</v>
      </c>
      <c r="B93" s="20" t="s">
        <v>85</v>
      </c>
      <c r="C93" s="21" t="s">
        <v>657</v>
      </c>
      <c r="D93" s="25" t="s">
        <v>167</v>
      </c>
      <c r="E93" s="19" t="s">
        <v>303</v>
      </c>
      <c r="F93" s="22" t="s">
        <v>246</v>
      </c>
      <c r="G93" s="23">
        <v>6000000</v>
      </c>
      <c r="H93" s="23">
        <f t="shared" si="1"/>
        <v>6000000</v>
      </c>
      <c r="I93" s="19"/>
      <c r="J93" s="19"/>
      <c r="K93" s="166">
        <v>41229</v>
      </c>
      <c r="L93" s="166">
        <v>41268</v>
      </c>
      <c r="M93" s="166">
        <v>41229</v>
      </c>
      <c r="N93" s="166">
        <v>41268</v>
      </c>
      <c r="O93" s="19">
        <v>0</v>
      </c>
      <c r="P93" s="24">
        <v>0</v>
      </c>
      <c r="Q93" s="22" t="s">
        <v>295</v>
      </c>
      <c r="R93" s="19" t="s">
        <v>314</v>
      </c>
      <c r="S93" s="19" t="s">
        <v>315</v>
      </c>
      <c r="T93" s="26" t="s">
        <v>490</v>
      </c>
      <c r="U93" s="19" t="s">
        <v>493</v>
      </c>
      <c r="V93" s="27" t="s">
        <v>311</v>
      </c>
      <c r="W93" s="27"/>
      <c r="X93" s="19" t="s">
        <v>314</v>
      </c>
      <c r="Y93" s="19" t="s">
        <v>310</v>
      </c>
      <c r="Z93" s="19"/>
      <c r="AA93" s="19"/>
      <c r="AB93" s="152"/>
      <c r="AC93" s="152"/>
    </row>
    <row r="94" spans="1:29" s="29" customFormat="1" ht="211.2" x14ac:dyDescent="0.25">
      <c r="A94" s="19">
        <v>2012</v>
      </c>
      <c r="B94" s="25" t="s">
        <v>118</v>
      </c>
      <c r="C94" s="21" t="s">
        <v>664</v>
      </c>
      <c r="D94" s="25" t="s">
        <v>197</v>
      </c>
      <c r="E94" s="19" t="s">
        <v>304</v>
      </c>
      <c r="F94" s="22" t="s">
        <v>278</v>
      </c>
      <c r="G94" s="19">
        <v>27231179</v>
      </c>
      <c r="H94" s="23">
        <f t="shared" si="1"/>
        <v>27231179</v>
      </c>
      <c r="I94" s="19"/>
      <c r="J94" s="19"/>
      <c r="K94" s="42">
        <v>41234</v>
      </c>
      <c r="L94" s="42">
        <v>41263</v>
      </c>
      <c r="M94" s="42">
        <v>41234</v>
      </c>
      <c r="N94" s="42">
        <v>41263</v>
      </c>
      <c r="O94" s="19">
        <v>0</v>
      </c>
      <c r="P94" s="24">
        <v>0</v>
      </c>
      <c r="Q94" s="19" t="s">
        <v>296</v>
      </c>
      <c r="R94" s="19" t="s">
        <v>314</v>
      </c>
      <c r="S94" s="19" t="s">
        <v>315</v>
      </c>
      <c r="T94" s="26" t="s">
        <v>490</v>
      </c>
      <c r="U94" s="19" t="s">
        <v>493</v>
      </c>
      <c r="V94" s="27" t="s">
        <v>309</v>
      </c>
      <c r="W94" s="28">
        <v>41498</v>
      </c>
      <c r="X94" s="19" t="s">
        <v>314</v>
      </c>
      <c r="Y94" s="19" t="s">
        <v>310</v>
      </c>
      <c r="Z94" s="19"/>
      <c r="AA94" s="19"/>
      <c r="AB94" s="152"/>
      <c r="AC94" s="152"/>
    </row>
    <row r="95" spans="1:29" s="29" customFormat="1" ht="198" x14ac:dyDescent="0.25">
      <c r="A95" s="19">
        <v>2012</v>
      </c>
      <c r="B95" s="25" t="s">
        <v>119</v>
      </c>
      <c r="C95" s="21" t="s">
        <v>665</v>
      </c>
      <c r="D95" s="25" t="s">
        <v>198</v>
      </c>
      <c r="E95" s="19" t="s">
        <v>304</v>
      </c>
      <c r="F95" s="22" t="s">
        <v>279</v>
      </c>
      <c r="G95" s="19">
        <v>4245600</v>
      </c>
      <c r="H95" s="23">
        <f t="shared" si="1"/>
        <v>4245600</v>
      </c>
      <c r="I95" s="19"/>
      <c r="J95" s="19"/>
      <c r="K95" s="42">
        <v>41248</v>
      </c>
      <c r="L95" s="42">
        <v>41231</v>
      </c>
      <c r="M95" s="42">
        <v>41248</v>
      </c>
      <c r="N95" s="42">
        <v>41261</v>
      </c>
      <c r="O95" s="19">
        <v>0</v>
      </c>
      <c r="P95" s="24">
        <v>30</v>
      </c>
      <c r="Q95" s="19" t="s">
        <v>404</v>
      </c>
      <c r="R95" s="19" t="s">
        <v>314</v>
      </c>
      <c r="S95" s="19" t="s">
        <v>315</v>
      </c>
      <c r="T95" s="26" t="s">
        <v>490</v>
      </c>
      <c r="U95" s="19" t="s">
        <v>493</v>
      </c>
      <c r="V95" s="27" t="s">
        <v>309</v>
      </c>
      <c r="W95" s="28">
        <v>41516</v>
      </c>
      <c r="X95" s="19" t="s">
        <v>314</v>
      </c>
      <c r="Y95" s="19" t="s">
        <v>310</v>
      </c>
      <c r="Z95" s="19"/>
      <c r="AA95" s="19"/>
      <c r="AB95" s="152"/>
      <c r="AC95" s="152"/>
    </row>
    <row r="96" spans="1:29" s="29" customFormat="1" ht="118.8" x14ac:dyDescent="0.25">
      <c r="A96" s="19">
        <v>2012</v>
      </c>
      <c r="B96" s="20" t="s">
        <v>86</v>
      </c>
      <c r="C96" s="21" t="s">
        <v>660</v>
      </c>
      <c r="D96" s="25" t="s">
        <v>168</v>
      </c>
      <c r="E96" s="19" t="s">
        <v>303</v>
      </c>
      <c r="F96" s="43" t="s">
        <v>547</v>
      </c>
      <c r="G96" s="19">
        <v>4500000</v>
      </c>
      <c r="H96" s="23">
        <f t="shared" si="1"/>
        <v>4500000</v>
      </c>
      <c r="I96" s="19"/>
      <c r="J96" s="19"/>
      <c r="K96" s="166">
        <v>41240</v>
      </c>
      <c r="L96" s="166">
        <v>41269</v>
      </c>
      <c r="M96" s="166">
        <v>41240</v>
      </c>
      <c r="N96" s="166">
        <v>41269</v>
      </c>
      <c r="O96" s="19">
        <v>0</v>
      </c>
      <c r="P96" s="24">
        <v>0</v>
      </c>
      <c r="Q96" s="22" t="s">
        <v>295</v>
      </c>
      <c r="R96" s="19" t="s">
        <v>314</v>
      </c>
      <c r="S96" s="19" t="s">
        <v>315</v>
      </c>
      <c r="T96" s="26" t="s">
        <v>490</v>
      </c>
      <c r="U96" s="19" t="s">
        <v>493</v>
      </c>
      <c r="V96" s="27" t="s">
        <v>311</v>
      </c>
      <c r="W96" s="27"/>
      <c r="X96" s="19" t="s">
        <v>314</v>
      </c>
      <c r="Y96" s="19" t="s">
        <v>310</v>
      </c>
      <c r="Z96" s="19"/>
      <c r="AA96" s="19"/>
      <c r="AB96" s="152"/>
      <c r="AC96" s="152"/>
    </row>
    <row r="97" spans="1:29" s="10" customFormat="1" ht="118.8" x14ac:dyDescent="0.25">
      <c r="A97" s="44">
        <v>2012</v>
      </c>
      <c r="B97" s="45" t="s">
        <v>120</v>
      </c>
      <c r="C97" s="46">
        <v>27</v>
      </c>
      <c r="D97" s="45" t="s">
        <v>199</v>
      </c>
      <c r="E97" s="44" t="s">
        <v>304</v>
      </c>
      <c r="F97" s="47" t="s">
        <v>280</v>
      </c>
      <c r="G97" s="44">
        <v>27218240</v>
      </c>
      <c r="H97" s="48">
        <v>27218240</v>
      </c>
      <c r="I97" s="44"/>
      <c r="J97" s="44"/>
      <c r="K97" s="169">
        <v>41242</v>
      </c>
      <c r="L97" s="169">
        <v>41271</v>
      </c>
      <c r="M97" s="169">
        <v>41242</v>
      </c>
      <c r="N97" s="169">
        <v>41271</v>
      </c>
      <c r="O97" s="44">
        <v>0</v>
      </c>
      <c r="P97" s="49">
        <v>0</v>
      </c>
      <c r="Q97" s="44" t="s">
        <v>302</v>
      </c>
      <c r="R97" s="44" t="s">
        <v>314</v>
      </c>
      <c r="S97" s="44" t="s">
        <v>315</v>
      </c>
      <c r="T97" s="50" t="s">
        <v>490</v>
      </c>
      <c r="U97" s="44" t="s">
        <v>493</v>
      </c>
      <c r="V97" s="51" t="s">
        <v>311</v>
      </c>
      <c r="W97" s="51"/>
      <c r="X97" s="44" t="s">
        <v>314</v>
      </c>
      <c r="Y97" s="44" t="s">
        <v>310</v>
      </c>
      <c r="Z97" s="44"/>
      <c r="AA97" s="44"/>
      <c r="AB97" s="153"/>
      <c r="AC97" s="153"/>
    </row>
    <row r="98" spans="1:29" s="10" customFormat="1" ht="184.8" x14ac:dyDescent="0.25">
      <c r="A98" s="44">
        <v>2012</v>
      </c>
      <c r="B98" s="45" t="s">
        <v>121</v>
      </c>
      <c r="C98" s="46" t="s">
        <v>667</v>
      </c>
      <c r="D98" s="45" t="s">
        <v>200</v>
      </c>
      <c r="E98" s="44" t="s">
        <v>304</v>
      </c>
      <c r="F98" s="47" t="s">
        <v>281</v>
      </c>
      <c r="G98" s="44">
        <v>21738000</v>
      </c>
      <c r="H98" s="48">
        <f t="shared" ref="H98:H129" si="2">G98+O98</f>
        <v>21738000</v>
      </c>
      <c r="I98" s="44"/>
      <c r="J98" s="44"/>
      <c r="K98" s="169">
        <v>41256</v>
      </c>
      <c r="L98" s="169">
        <v>41360</v>
      </c>
      <c r="M98" s="169">
        <v>41256</v>
      </c>
      <c r="N98" s="169">
        <v>41360</v>
      </c>
      <c r="O98" s="44">
        <v>0</v>
      </c>
      <c r="P98" s="49">
        <v>0</v>
      </c>
      <c r="Q98" s="22" t="s">
        <v>295</v>
      </c>
      <c r="R98" s="44" t="s">
        <v>314</v>
      </c>
      <c r="S98" s="44" t="s">
        <v>315</v>
      </c>
      <c r="T98" s="50" t="s">
        <v>490</v>
      </c>
      <c r="U98" s="44" t="s">
        <v>493</v>
      </c>
      <c r="V98" s="51" t="s">
        <v>311</v>
      </c>
      <c r="W98" s="51"/>
      <c r="X98" s="44" t="s">
        <v>314</v>
      </c>
      <c r="Y98" s="44" t="s">
        <v>310</v>
      </c>
      <c r="Z98" s="44"/>
      <c r="AA98" s="44"/>
      <c r="AB98" s="153"/>
      <c r="AC98" s="153"/>
    </row>
    <row r="99" spans="1:29" s="10" customFormat="1" ht="158.4" x14ac:dyDescent="0.25">
      <c r="A99" s="44">
        <v>2012</v>
      </c>
      <c r="B99" s="45" t="s">
        <v>122</v>
      </c>
      <c r="C99" s="46" t="s">
        <v>668</v>
      </c>
      <c r="D99" s="45" t="s">
        <v>201</v>
      </c>
      <c r="E99" s="44" t="s">
        <v>304</v>
      </c>
      <c r="F99" s="47" t="s">
        <v>282</v>
      </c>
      <c r="G99" s="44">
        <v>4176000</v>
      </c>
      <c r="H99" s="48">
        <f t="shared" si="2"/>
        <v>4176000</v>
      </c>
      <c r="I99" s="44"/>
      <c r="J99" s="44"/>
      <c r="K99" s="169">
        <v>41256</v>
      </c>
      <c r="L99" s="169">
        <v>41270</v>
      </c>
      <c r="M99" s="169">
        <v>41256</v>
      </c>
      <c r="N99" s="169">
        <v>41270</v>
      </c>
      <c r="O99" s="44">
        <v>0</v>
      </c>
      <c r="P99" s="49">
        <v>0</v>
      </c>
      <c r="Q99" s="44" t="s">
        <v>302</v>
      </c>
      <c r="R99" s="44" t="s">
        <v>314</v>
      </c>
      <c r="S99" s="44" t="s">
        <v>315</v>
      </c>
      <c r="T99" s="50" t="s">
        <v>490</v>
      </c>
      <c r="U99" s="44" t="s">
        <v>493</v>
      </c>
      <c r="V99" s="51" t="s">
        <v>311</v>
      </c>
      <c r="W99" s="51"/>
      <c r="X99" s="44" t="s">
        <v>314</v>
      </c>
      <c r="Y99" s="44" t="s">
        <v>310</v>
      </c>
      <c r="Z99" s="44"/>
      <c r="AA99" s="44"/>
      <c r="AB99" s="153"/>
      <c r="AC99" s="153"/>
    </row>
    <row r="100" spans="1:29" s="10" customFormat="1" ht="184.8" x14ac:dyDescent="0.25">
      <c r="A100" s="44">
        <v>2012</v>
      </c>
      <c r="B100" s="45" t="s">
        <v>123</v>
      </c>
      <c r="C100" s="46" t="s">
        <v>666</v>
      </c>
      <c r="D100" s="45" t="s">
        <v>202</v>
      </c>
      <c r="E100" s="44" t="s">
        <v>304</v>
      </c>
      <c r="F100" s="47" t="s">
        <v>283</v>
      </c>
      <c r="G100" s="44">
        <v>7892675</v>
      </c>
      <c r="H100" s="48">
        <f t="shared" si="2"/>
        <v>7892675</v>
      </c>
      <c r="I100" s="44"/>
      <c r="J100" s="44"/>
      <c r="K100" s="169">
        <v>41254</v>
      </c>
      <c r="L100" s="169">
        <v>41238</v>
      </c>
      <c r="M100" s="169">
        <v>41254</v>
      </c>
      <c r="N100" s="169">
        <v>41268</v>
      </c>
      <c r="O100" s="44">
        <v>0</v>
      </c>
      <c r="P100" s="49">
        <v>30</v>
      </c>
      <c r="Q100" s="44" t="s">
        <v>302</v>
      </c>
      <c r="R100" s="44" t="s">
        <v>314</v>
      </c>
      <c r="S100" s="44" t="s">
        <v>315</v>
      </c>
      <c r="T100" s="50" t="s">
        <v>490</v>
      </c>
      <c r="U100" s="44" t="s">
        <v>493</v>
      </c>
      <c r="V100" s="51" t="s">
        <v>311</v>
      </c>
      <c r="W100" s="51"/>
      <c r="X100" s="44" t="s">
        <v>314</v>
      </c>
      <c r="Y100" s="44" t="s">
        <v>310</v>
      </c>
      <c r="Z100" s="44"/>
      <c r="AA100" s="44"/>
      <c r="AB100" s="153"/>
      <c r="AC100" s="153"/>
    </row>
    <row r="101" spans="1:29" s="10" customFormat="1" ht="105.6" x14ac:dyDescent="0.25">
      <c r="A101" s="44">
        <v>2012</v>
      </c>
      <c r="B101" s="44" t="s">
        <v>124</v>
      </c>
      <c r="C101" s="46" t="s">
        <v>663</v>
      </c>
      <c r="D101" s="52" t="s">
        <v>203</v>
      </c>
      <c r="E101" s="44" t="s">
        <v>488</v>
      </c>
      <c r="F101" s="47" t="s">
        <v>284</v>
      </c>
      <c r="G101" s="44">
        <v>187524986</v>
      </c>
      <c r="H101" s="48">
        <f t="shared" si="2"/>
        <v>214743226</v>
      </c>
      <c r="I101" s="44"/>
      <c r="J101" s="44"/>
      <c r="K101" s="53">
        <v>41269</v>
      </c>
      <c r="L101" s="53">
        <v>41291</v>
      </c>
      <c r="M101" s="53">
        <v>41269</v>
      </c>
      <c r="N101" s="53">
        <v>41291</v>
      </c>
      <c r="O101" s="44">
        <v>27218240</v>
      </c>
      <c r="P101" s="49">
        <v>0</v>
      </c>
      <c r="Q101" s="44" t="s">
        <v>302</v>
      </c>
      <c r="R101" s="44" t="s">
        <v>314</v>
      </c>
      <c r="S101" s="44" t="s">
        <v>315</v>
      </c>
      <c r="T101" s="50" t="s">
        <v>490</v>
      </c>
      <c r="U101" s="44" t="s">
        <v>493</v>
      </c>
      <c r="V101" s="51" t="s">
        <v>309</v>
      </c>
      <c r="W101" s="54">
        <v>41400</v>
      </c>
      <c r="X101" s="44" t="s">
        <v>314</v>
      </c>
      <c r="Y101" s="44" t="s">
        <v>310</v>
      </c>
      <c r="Z101" s="44"/>
      <c r="AA101" s="44"/>
      <c r="AB101" s="153"/>
      <c r="AC101" s="153"/>
    </row>
    <row r="102" spans="1:29" s="10" customFormat="1" ht="158.4" x14ac:dyDescent="0.25">
      <c r="A102" s="44">
        <v>2012</v>
      </c>
      <c r="B102" s="44" t="s">
        <v>125</v>
      </c>
      <c r="C102" s="46" t="s">
        <v>669</v>
      </c>
      <c r="D102" s="45" t="s">
        <v>204</v>
      </c>
      <c r="E102" s="44" t="s">
        <v>304</v>
      </c>
      <c r="F102" s="47" t="s">
        <v>285</v>
      </c>
      <c r="G102" s="44">
        <v>6525000</v>
      </c>
      <c r="H102" s="48">
        <f t="shared" si="2"/>
        <v>6525000</v>
      </c>
      <c r="I102" s="44"/>
      <c r="J102" s="44"/>
      <c r="K102" s="55">
        <v>41284</v>
      </c>
      <c r="L102" s="55">
        <v>41648</v>
      </c>
      <c r="M102" s="55">
        <v>41284</v>
      </c>
      <c r="N102" s="55">
        <v>41648</v>
      </c>
      <c r="O102" s="44">
        <v>0</v>
      </c>
      <c r="P102" s="49">
        <v>0</v>
      </c>
      <c r="Q102" s="44" t="s">
        <v>302</v>
      </c>
      <c r="R102" s="44" t="s">
        <v>314</v>
      </c>
      <c r="S102" s="44" t="s">
        <v>315</v>
      </c>
      <c r="T102" s="50" t="s">
        <v>490</v>
      </c>
      <c r="U102" s="44" t="s">
        <v>493</v>
      </c>
      <c r="V102" s="51" t="s">
        <v>311</v>
      </c>
      <c r="W102" s="51"/>
      <c r="X102" s="44" t="s">
        <v>314</v>
      </c>
      <c r="Y102" s="44" t="s">
        <v>310</v>
      </c>
      <c r="Z102" s="44"/>
      <c r="AA102" s="44"/>
      <c r="AB102" s="153"/>
      <c r="AC102" s="153"/>
    </row>
    <row r="103" spans="1:29" s="10" customFormat="1" ht="158.4" x14ac:dyDescent="0.25">
      <c r="A103" s="44">
        <v>2012</v>
      </c>
      <c r="B103" s="45" t="s">
        <v>126</v>
      </c>
      <c r="C103" s="46" t="s">
        <v>661</v>
      </c>
      <c r="D103" s="45" t="s">
        <v>205</v>
      </c>
      <c r="E103" s="44" t="s">
        <v>306</v>
      </c>
      <c r="F103" s="47" t="s">
        <v>286</v>
      </c>
      <c r="G103" s="44">
        <v>350000000</v>
      </c>
      <c r="H103" s="48">
        <f t="shared" si="2"/>
        <v>350000000</v>
      </c>
      <c r="I103" s="44"/>
      <c r="J103" s="44"/>
      <c r="K103" s="53">
        <v>41285</v>
      </c>
      <c r="L103" s="53">
        <v>41315</v>
      </c>
      <c r="M103" s="53">
        <v>41285</v>
      </c>
      <c r="N103" s="53">
        <v>41315</v>
      </c>
      <c r="O103" s="53"/>
      <c r="P103" s="49">
        <v>0</v>
      </c>
      <c r="Q103" s="44" t="s">
        <v>296</v>
      </c>
      <c r="R103" s="44" t="s">
        <v>314</v>
      </c>
      <c r="S103" s="44" t="s">
        <v>315</v>
      </c>
      <c r="T103" s="50" t="s">
        <v>490</v>
      </c>
      <c r="U103" s="44" t="s">
        <v>493</v>
      </c>
      <c r="V103" s="170" t="s">
        <v>309</v>
      </c>
      <c r="W103" s="54">
        <v>41628</v>
      </c>
      <c r="X103" s="44" t="s">
        <v>314</v>
      </c>
      <c r="Y103" s="44" t="s">
        <v>310</v>
      </c>
      <c r="Z103" s="44"/>
      <c r="AA103" s="44"/>
      <c r="AB103" s="153"/>
      <c r="AC103" s="153"/>
    </row>
    <row r="104" spans="1:29" s="10" customFormat="1" ht="132" x14ac:dyDescent="0.25">
      <c r="A104" s="44">
        <v>2012</v>
      </c>
      <c r="B104" s="45" t="s">
        <v>127</v>
      </c>
      <c r="C104" s="46" t="s">
        <v>662</v>
      </c>
      <c r="D104" s="45" t="s">
        <v>206</v>
      </c>
      <c r="E104" s="44" t="s">
        <v>306</v>
      </c>
      <c r="F104" s="47" t="s">
        <v>284</v>
      </c>
      <c r="G104" s="44">
        <v>236000000</v>
      </c>
      <c r="H104" s="48">
        <f t="shared" si="2"/>
        <v>236000000</v>
      </c>
      <c r="I104" s="44"/>
      <c r="J104" s="44"/>
      <c r="K104" s="55">
        <v>41305</v>
      </c>
      <c r="L104" s="55">
        <v>41327</v>
      </c>
      <c r="M104" s="55">
        <v>41305</v>
      </c>
      <c r="N104" s="55">
        <v>41327</v>
      </c>
      <c r="O104" s="44">
        <v>0</v>
      </c>
      <c r="P104" s="49">
        <v>0</v>
      </c>
      <c r="Q104" s="44" t="s">
        <v>302</v>
      </c>
      <c r="R104" s="44" t="s">
        <v>314</v>
      </c>
      <c r="S104" s="44" t="s">
        <v>315</v>
      </c>
      <c r="T104" s="50" t="s">
        <v>490</v>
      </c>
      <c r="U104" s="44" t="s">
        <v>493</v>
      </c>
      <c r="V104" s="51" t="s">
        <v>311</v>
      </c>
      <c r="W104" s="51"/>
      <c r="X104" s="44" t="s">
        <v>314</v>
      </c>
      <c r="Y104" s="44" t="s">
        <v>310</v>
      </c>
      <c r="Z104" s="44"/>
      <c r="AA104" s="44"/>
      <c r="AB104" s="153"/>
      <c r="AC104" s="153"/>
    </row>
    <row r="105" spans="1:29" s="10" customFormat="1" ht="132" x14ac:dyDescent="0.25">
      <c r="A105" s="44">
        <v>2012</v>
      </c>
      <c r="B105" s="44" t="s">
        <v>128</v>
      </c>
      <c r="C105" s="46" t="s">
        <v>662</v>
      </c>
      <c r="D105" s="45" t="s">
        <v>206</v>
      </c>
      <c r="E105" s="44" t="s">
        <v>306</v>
      </c>
      <c r="F105" s="44" t="s">
        <v>287</v>
      </c>
      <c r="G105" s="44">
        <v>32634110</v>
      </c>
      <c r="H105" s="48">
        <f t="shared" si="2"/>
        <v>32634110</v>
      </c>
      <c r="I105" s="44"/>
      <c r="J105" s="44"/>
      <c r="K105" s="55">
        <v>41297</v>
      </c>
      <c r="L105" s="55">
        <v>41317</v>
      </c>
      <c r="M105" s="55">
        <v>41297</v>
      </c>
      <c r="N105" s="55">
        <v>41317</v>
      </c>
      <c r="O105" s="44">
        <v>0</v>
      </c>
      <c r="P105" s="49">
        <v>0</v>
      </c>
      <c r="Q105" s="44" t="s">
        <v>302</v>
      </c>
      <c r="R105" s="44" t="s">
        <v>314</v>
      </c>
      <c r="S105" s="44" t="s">
        <v>315</v>
      </c>
      <c r="T105" s="50" t="s">
        <v>490</v>
      </c>
      <c r="U105" s="44" t="s">
        <v>493</v>
      </c>
      <c r="V105" s="170" t="s">
        <v>309</v>
      </c>
      <c r="W105" s="54">
        <v>41528</v>
      </c>
      <c r="X105" s="44" t="s">
        <v>314</v>
      </c>
      <c r="Y105" s="44" t="s">
        <v>310</v>
      </c>
      <c r="Z105" s="44"/>
      <c r="AA105" s="44"/>
      <c r="AB105" s="153"/>
      <c r="AC105" s="153"/>
    </row>
    <row r="106" spans="1:29" s="10" customFormat="1" ht="132" x14ac:dyDescent="0.25">
      <c r="A106" s="44">
        <v>2012</v>
      </c>
      <c r="B106" s="52" t="s">
        <v>129</v>
      </c>
      <c r="C106" s="46" t="s">
        <v>662</v>
      </c>
      <c r="D106" s="45" t="s">
        <v>206</v>
      </c>
      <c r="E106" s="44" t="s">
        <v>306</v>
      </c>
      <c r="F106" s="52" t="s">
        <v>288</v>
      </c>
      <c r="G106" s="44">
        <v>134116534</v>
      </c>
      <c r="H106" s="48">
        <f t="shared" si="2"/>
        <v>134116534</v>
      </c>
      <c r="I106" s="44"/>
      <c r="J106" s="44"/>
      <c r="K106" s="55">
        <v>41281</v>
      </c>
      <c r="L106" s="53">
        <v>41290</v>
      </c>
      <c r="M106" s="55">
        <v>41281</v>
      </c>
      <c r="N106" s="55">
        <v>41311</v>
      </c>
      <c r="O106" s="44"/>
      <c r="P106" s="56">
        <v>21</v>
      </c>
      <c r="Q106" s="44" t="s">
        <v>302</v>
      </c>
      <c r="R106" s="44" t="s">
        <v>314</v>
      </c>
      <c r="S106" s="44" t="s">
        <v>315</v>
      </c>
      <c r="T106" s="50" t="s">
        <v>490</v>
      </c>
      <c r="U106" s="44" t="s">
        <v>493</v>
      </c>
      <c r="V106" s="51" t="s">
        <v>311</v>
      </c>
      <c r="W106" s="51"/>
      <c r="X106" s="44" t="s">
        <v>314</v>
      </c>
      <c r="Y106" s="44" t="s">
        <v>310</v>
      </c>
      <c r="Z106" s="44"/>
      <c r="AA106" s="44"/>
      <c r="AB106" s="153"/>
      <c r="AC106" s="153"/>
    </row>
    <row r="107" spans="1:29" ht="224.4" x14ac:dyDescent="0.25">
      <c r="A107" s="57">
        <v>2013</v>
      </c>
      <c r="B107" s="57">
        <v>1</v>
      </c>
      <c r="C107" s="58" t="s">
        <v>508</v>
      </c>
      <c r="D107" s="47" t="s">
        <v>406</v>
      </c>
      <c r="E107" s="59" t="s">
        <v>303</v>
      </c>
      <c r="F107" s="57" t="s">
        <v>317</v>
      </c>
      <c r="G107" s="12">
        <v>3500000</v>
      </c>
      <c r="H107" s="48">
        <f t="shared" si="2"/>
        <v>3500000</v>
      </c>
      <c r="K107" s="60">
        <v>41278</v>
      </c>
      <c r="L107" s="53">
        <v>41291</v>
      </c>
      <c r="M107" s="60">
        <v>41278</v>
      </c>
      <c r="N107" s="60">
        <v>41309</v>
      </c>
      <c r="O107" s="61">
        <v>0</v>
      </c>
      <c r="P107" s="62"/>
      <c r="Q107" s="63" t="s">
        <v>302</v>
      </c>
      <c r="R107" s="59"/>
      <c r="S107" s="59" t="s">
        <v>315</v>
      </c>
      <c r="T107" s="50" t="s">
        <v>490</v>
      </c>
      <c r="U107" s="11" t="s">
        <v>493</v>
      </c>
      <c r="V107" s="59" t="s">
        <v>311</v>
      </c>
      <c r="W107" s="44"/>
      <c r="X107" s="59" t="s">
        <v>314</v>
      </c>
      <c r="Y107" s="59" t="s">
        <v>310</v>
      </c>
      <c r="Z107" s="59" t="s">
        <v>315</v>
      </c>
      <c r="AA107" s="57"/>
    </row>
    <row r="108" spans="1:29" ht="303.60000000000002" x14ac:dyDescent="0.25">
      <c r="A108" s="57">
        <v>2013</v>
      </c>
      <c r="B108" s="57">
        <v>2</v>
      </c>
      <c r="C108" s="58" t="s">
        <v>509</v>
      </c>
      <c r="D108" s="47" t="s">
        <v>407</v>
      </c>
      <c r="E108" s="59" t="s">
        <v>484</v>
      </c>
      <c r="F108" s="57" t="s">
        <v>318</v>
      </c>
      <c r="G108" s="12">
        <v>91923813</v>
      </c>
      <c r="H108" s="48">
        <f t="shared" si="2"/>
        <v>91923813</v>
      </c>
      <c r="K108" s="60">
        <v>41284</v>
      </c>
      <c r="L108" s="53">
        <v>41373</v>
      </c>
      <c r="M108" s="60">
        <v>41284</v>
      </c>
      <c r="N108" s="60">
        <v>41373</v>
      </c>
      <c r="O108" s="61">
        <v>0</v>
      </c>
      <c r="P108" s="62"/>
      <c r="Q108" s="63" t="s">
        <v>296</v>
      </c>
      <c r="R108" s="59"/>
      <c r="S108" s="59" t="s">
        <v>315</v>
      </c>
      <c r="T108" s="50" t="s">
        <v>314</v>
      </c>
      <c r="U108" s="11" t="s">
        <v>314</v>
      </c>
      <c r="V108" s="59" t="s">
        <v>309</v>
      </c>
      <c r="W108" s="53">
        <v>41376</v>
      </c>
      <c r="X108" s="59" t="s">
        <v>314</v>
      </c>
      <c r="Y108" s="59" t="s">
        <v>310</v>
      </c>
      <c r="Z108" s="59" t="s">
        <v>315</v>
      </c>
      <c r="AA108" s="57"/>
    </row>
    <row r="109" spans="1:29" ht="250.8" x14ac:dyDescent="0.25">
      <c r="A109" s="57">
        <v>2013</v>
      </c>
      <c r="B109" s="57">
        <v>3</v>
      </c>
      <c r="C109" s="58" t="s">
        <v>510</v>
      </c>
      <c r="D109" s="47" t="s">
        <v>408</v>
      </c>
      <c r="E109" s="59" t="s">
        <v>303</v>
      </c>
      <c r="F109" s="57" t="s">
        <v>319</v>
      </c>
      <c r="G109" s="12">
        <v>0</v>
      </c>
      <c r="H109" s="48">
        <f t="shared" si="2"/>
        <v>0</v>
      </c>
      <c r="K109" s="60" t="s">
        <v>477</v>
      </c>
      <c r="L109" s="60" t="s">
        <v>477</v>
      </c>
      <c r="M109" s="60" t="s">
        <v>477</v>
      </c>
      <c r="N109" s="60" t="s">
        <v>477</v>
      </c>
      <c r="O109" s="61">
        <v>0</v>
      </c>
      <c r="P109" s="62"/>
      <c r="Q109" s="63" t="s">
        <v>293</v>
      </c>
      <c r="R109" s="59"/>
      <c r="S109" s="59" t="s">
        <v>315</v>
      </c>
      <c r="T109" s="50" t="s">
        <v>314</v>
      </c>
      <c r="U109" s="11" t="s">
        <v>314</v>
      </c>
      <c r="V109" s="59" t="s">
        <v>483</v>
      </c>
      <c r="W109" s="44" t="s">
        <v>314</v>
      </c>
      <c r="X109" s="59" t="s">
        <v>314</v>
      </c>
      <c r="Y109" s="59" t="s">
        <v>482</v>
      </c>
      <c r="Z109" s="59" t="s">
        <v>315</v>
      </c>
      <c r="AA109" s="57"/>
    </row>
    <row r="110" spans="1:29" ht="211.2" x14ac:dyDescent="0.25">
      <c r="A110" s="57">
        <v>2013</v>
      </c>
      <c r="B110" s="57">
        <v>4</v>
      </c>
      <c r="C110" s="58" t="s">
        <v>511</v>
      </c>
      <c r="D110" s="47" t="s">
        <v>409</v>
      </c>
      <c r="E110" s="59" t="s">
        <v>303</v>
      </c>
      <c r="F110" s="57" t="s">
        <v>320</v>
      </c>
      <c r="G110" s="12">
        <v>12000000</v>
      </c>
      <c r="H110" s="48">
        <f t="shared" si="2"/>
        <v>12000000</v>
      </c>
      <c r="K110" s="60">
        <v>41292</v>
      </c>
      <c r="L110" s="53">
        <v>41351</v>
      </c>
      <c r="M110" s="60">
        <v>41292</v>
      </c>
      <c r="N110" s="60">
        <v>41351</v>
      </c>
      <c r="O110" s="61">
        <v>0</v>
      </c>
      <c r="P110" s="62"/>
      <c r="Q110" s="25" t="s">
        <v>1140</v>
      </c>
      <c r="R110" s="59"/>
      <c r="S110" s="59" t="s">
        <v>315</v>
      </c>
      <c r="T110" s="50" t="s">
        <v>490</v>
      </c>
      <c r="U110" s="11" t="s">
        <v>493</v>
      </c>
      <c r="V110" s="59" t="s">
        <v>309</v>
      </c>
      <c r="W110" s="53">
        <v>41380</v>
      </c>
      <c r="X110" s="59" t="s">
        <v>314</v>
      </c>
      <c r="Y110" s="59" t="s">
        <v>313</v>
      </c>
      <c r="Z110" s="59" t="s">
        <v>315</v>
      </c>
      <c r="AA110" s="57"/>
    </row>
    <row r="111" spans="1:29" ht="79.2" x14ac:dyDescent="0.25">
      <c r="A111" s="57">
        <v>2013</v>
      </c>
      <c r="B111" s="57">
        <v>5</v>
      </c>
      <c r="C111" s="58" t="s">
        <v>512</v>
      </c>
      <c r="D111" s="47" t="s">
        <v>132</v>
      </c>
      <c r="E111" s="59" t="s">
        <v>303</v>
      </c>
      <c r="F111" s="57" t="s">
        <v>321</v>
      </c>
      <c r="G111" s="12">
        <v>21645000</v>
      </c>
      <c r="H111" s="48">
        <f t="shared" si="2"/>
        <v>21645000</v>
      </c>
      <c r="K111" s="60">
        <v>41292</v>
      </c>
      <c r="L111" s="53">
        <v>41656</v>
      </c>
      <c r="M111" s="60">
        <v>41292</v>
      </c>
      <c r="N111" s="60">
        <v>41656</v>
      </c>
      <c r="O111" s="61">
        <v>0</v>
      </c>
      <c r="P111" s="62"/>
      <c r="Q111" s="63" t="s">
        <v>296</v>
      </c>
      <c r="R111" s="59"/>
      <c r="S111" s="59" t="s">
        <v>315</v>
      </c>
      <c r="T111" s="50" t="s">
        <v>490</v>
      </c>
      <c r="U111" s="11" t="s">
        <v>493</v>
      </c>
      <c r="V111" s="59" t="s">
        <v>309</v>
      </c>
      <c r="W111" s="53">
        <v>41628</v>
      </c>
      <c r="X111" s="59" t="s">
        <v>314</v>
      </c>
      <c r="Y111" s="59" t="s">
        <v>313</v>
      </c>
      <c r="Z111" s="59" t="s">
        <v>315</v>
      </c>
      <c r="AA111" s="57"/>
    </row>
    <row r="112" spans="1:29" ht="250.8" x14ac:dyDescent="0.25">
      <c r="A112" s="57">
        <v>2013</v>
      </c>
      <c r="B112" s="57">
        <v>6</v>
      </c>
      <c r="C112" s="58" t="s">
        <v>513</v>
      </c>
      <c r="D112" s="47" t="s">
        <v>408</v>
      </c>
      <c r="E112" s="59" t="s">
        <v>303</v>
      </c>
      <c r="F112" s="57" t="s">
        <v>322</v>
      </c>
      <c r="G112" s="12">
        <v>18000000</v>
      </c>
      <c r="H112" s="48">
        <f t="shared" si="2"/>
        <v>18000000</v>
      </c>
      <c r="K112" s="60">
        <v>41302</v>
      </c>
      <c r="L112" s="53">
        <v>41630</v>
      </c>
      <c r="M112" s="60">
        <v>41302</v>
      </c>
      <c r="N112" s="60">
        <v>41630</v>
      </c>
      <c r="O112" s="61">
        <v>0</v>
      </c>
      <c r="P112" s="62"/>
      <c r="Q112" s="25" t="s">
        <v>1140</v>
      </c>
      <c r="R112" s="59"/>
      <c r="S112" s="59" t="s">
        <v>315</v>
      </c>
      <c r="T112" s="50" t="s">
        <v>490</v>
      </c>
      <c r="U112" s="11" t="s">
        <v>493</v>
      </c>
      <c r="V112" s="59" t="s">
        <v>309</v>
      </c>
      <c r="W112" s="53">
        <v>41409</v>
      </c>
      <c r="X112" s="59" t="s">
        <v>314</v>
      </c>
      <c r="Y112" s="59" t="s">
        <v>313</v>
      </c>
      <c r="Z112" s="59" t="s">
        <v>315</v>
      </c>
      <c r="AA112" s="57"/>
    </row>
    <row r="113" spans="1:27" ht="250.8" x14ac:dyDescent="0.25">
      <c r="A113" s="57">
        <v>2013</v>
      </c>
      <c r="B113" s="57">
        <v>7</v>
      </c>
      <c r="C113" s="58" t="s">
        <v>514</v>
      </c>
      <c r="D113" s="47" t="s">
        <v>408</v>
      </c>
      <c r="E113" s="59" t="s">
        <v>303</v>
      </c>
      <c r="F113" s="57" t="s">
        <v>323</v>
      </c>
      <c r="G113" s="12">
        <v>18000000</v>
      </c>
      <c r="H113" s="48">
        <f t="shared" si="2"/>
        <v>18000000</v>
      </c>
      <c r="K113" s="60">
        <v>41306</v>
      </c>
      <c r="L113" s="53">
        <v>41633</v>
      </c>
      <c r="M113" s="60">
        <v>41306</v>
      </c>
      <c r="N113" s="60">
        <v>41633</v>
      </c>
      <c r="O113" s="61">
        <v>0</v>
      </c>
      <c r="P113" s="62"/>
      <c r="Q113" s="25" t="s">
        <v>1140</v>
      </c>
      <c r="R113" s="59"/>
      <c r="S113" s="59" t="s">
        <v>315</v>
      </c>
      <c r="T113" s="50" t="s">
        <v>490</v>
      </c>
      <c r="U113" s="11" t="s">
        <v>493</v>
      </c>
      <c r="V113" s="59" t="s">
        <v>309</v>
      </c>
      <c r="W113" s="53">
        <v>41444</v>
      </c>
      <c r="X113" s="59" t="s">
        <v>314</v>
      </c>
      <c r="Y113" s="59" t="s">
        <v>313</v>
      </c>
      <c r="Z113" s="59" t="s">
        <v>315</v>
      </c>
      <c r="AA113" s="57"/>
    </row>
    <row r="114" spans="1:27" ht="211.2" x14ac:dyDescent="0.25">
      <c r="A114" s="57">
        <v>2013</v>
      </c>
      <c r="B114" s="57">
        <v>8</v>
      </c>
      <c r="C114" s="58" t="s">
        <v>515</v>
      </c>
      <c r="D114" s="47" t="s">
        <v>410</v>
      </c>
      <c r="E114" s="59" t="s">
        <v>303</v>
      </c>
      <c r="F114" s="57" t="s">
        <v>324</v>
      </c>
      <c r="G114" s="12">
        <v>63200000</v>
      </c>
      <c r="H114" s="48">
        <f t="shared" si="2"/>
        <v>63200000</v>
      </c>
      <c r="K114" s="60">
        <v>41310</v>
      </c>
      <c r="L114" s="53">
        <v>41628</v>
      </c>
      <c r="M114" s="60">
        <v>41310</v>
      </c>
      <c r="N114" s="60">
        <v>41628</v>
      </c>
      <c r="O114" s="61">
        <v>0</v>
      </c>
      <c r="P114" s="62"/>
      <c r="Q114" s="25" t="s">
        <v>1140</v>
      </c>
      <c r="R114" s="59"/>
      <c r="S114" s="59" t="s">
        <v>315</v>
      </c>
      <c r="T114" s="50" t="s">
        <v>490</v>
      </c>
      <c r="U114" s="11" t="s">
        <v>493</v>
      </c>
      <c r="V114" s="59" t="s">
        <v>309</v>
      </c>
      <c r="W114" s="53">
        <v>41674</v>
      </c>
      <c r="X114" s="59" t="s">
        <v>314</v>
      </c>
      <c r="Y114" s="59" t="s">
        <v>310</v>
      </c>
      <c r="Z114" s="59" t="s">
        <v>315</v>
      </c>
      <c r="AA114" s="57"/>
    </row>
    <row r="115" spans="1:27" ht="250.8" x14ac:dyDescent="0.25">
      <c r="A115" s="57">
        <v>2013</v>
      </c>
      <c r="B115" s="57">
        <v>9</v>
      </c>
      <c r="C115" s="58" t="s">
        <v>516</v>
      </c>
      <c r="D115" s="47" t="s">
        <v>408</v>
      </c>
      <c r="E115" s="59" t="s">
        <v>303</v>
      </c>
      <c r="F115" s="57" t="s">
        <v>325</v>
      </c>
      <c r="G115" s="12">
        <v>63200000</v>
      </c>
      <c r="H115" s="48">
        <f t="shared" si="2"/>
        <v>63200000</v>
      </c>
      <c r="K115" s="60">
        <v>41310</v>
      </c>
      <c r="L115" s="53">
        <v>41628</v>
      </c>
      <c r="M115" s="60">
        <v>41310</v>
      </c>
      <c r="N115" s="60">
        <v>41628</v>
      </c>
      <c r="O115" s="61">
        <v>0</v>
      </c>
      <c r="P115" s="62"/>
      <c r="Q115" s="25" t="s">
        <v>1140</v>
      </c>
      <c r="R115" s="59"/>
      <c r="S115" s="59" t="s">
        <v>315</v>
      </c>
      <c r="T115" s="50" t="s">
        <v>490</v>
      </c>
      <c r="U115" s="11" t="s">
        <v>493</v>
      </c>
      <c r="V115" s="59" t="s">
        <v>309</v>
      </c>
      <c r="W115" s="53">
        <v>41659</v>
      </c>
      <c r="X115" s="59" t="s">
        <v>314</v>
      </c>
      <c r="Y115" s="59" t="s">
        <v>310</v>
      </c>
      <c r="Z115" s="59" t="s">
        <v>315</v>
      </c>
      <c r="AA115" s="57"/>
    </row>
    <row r="116" spans="1:27" ht="79.2" x14ac:dyDescent="0.25">
      <c r="A116" s="57">
        <v>2013</v>
      </c>
      <c r="B116" s="57">
        <v>10</v>
      </c>
      <c r="C116" s="58" t="s">
        <v>517</v>
      </c>
      <c r="D116" s="47" t="s">
        <v>132</v>
      </c>
      <c r="E116" s="59" t="s">
        <v>303</v>
      </c>
      <c r="F116" s="57" t="s">
        <v>326</v>
      </c>
      <c r="G116" s="12">
        <v>5135000</v>
      </c>
      <c r="H116" s="48">
        <f t="shared" si="2"/>
        <v>5135000</v>
      </c>
      <c r="K116" s="60">
        <v>41312</v>
      </c>
      <c r="L116" s="53">
        <v>41676</v>
      </c>
      <c r="M116" s="60">
        <v>41312</v>
      </c>
      <c r="N116" s="60">
        <v>41676</v>
      </c>
      <c r="O116" s="61">
        <v>0</v>
      </c>
      <c r="P116" s="62"/>
      <c r="Q116" s="63" t="s">
        <v>296</v>
      </c>
      <c r="R116" s="59"/>
      <c r="S116" s="59" t="s">
        <v>315</v>
      </c>
      <c r="T116" s="50" t="s">
        <v>490</v>
      </c>
      <c r="U116" s="11" t="s">
        <v>493</v>
      </c>
      <c r="V116" s="59" t="s">
        <v>309</v>
      </c>
      <c r="W116" s="53">
        <v>41389</v>
      </c>
      <c r="X116" s="59" t="s">
        <v>314</v>
      </c>
      <c r="Y116" s="59" t="s">
        <v>313</v>
      </c>
      <c r="Z116" s="59" t="s">
        <v>315</v>
      </c>
      <c r="AA116" s="57"/>
    </row>
    <row r="117" spans="1:27" ht="224.4" x14ac:dyDescent="0.25">
      <c r="A117" s="57">
        <v>2013</v>
      </c>
      <c r="B117" s="50">
        <v>11</v>
      </c>
      <c r="C117" s="58" t="s">
        <v>496</v>
      </c>
      <c r="D117" s="47" t="s">
        <v>411</v>
      </c>
      <c r="E117" s="59" t="s">
        <v>303</v>
      </c>
      <c r="F117" s="57" t="s">
        <v>318</v>
      </c>
      <c r="G117" s="12">
        <v>15081800</v>
      </c>
      <c r="H117" s="48">
        <f t="shared" si="2"/>
        <v>15081800</v>
      </c>
      <c r="K117" s="64">
        <v>41324</v>
      </c>
      <c r="L117" s="53">
        <v>41351</v>
      </c>
      <c r="M117" s="64">
        <v>41324</v>
      </c>
      <c r="N117" s="60">
        <v>41351</v>
      </c>
      <c r="O117" s="64"/>
      <c r="P117" s="62"/>
      <c r="Q117" s="47" t="s">
        <v>296</v>
      </c>
      <c r="R117" s="59"/>
      <c r="S117" s="59" t="s">
        <v>315</v>
      </c>
      <c r="T117" s="50" t="s">
        <v>314</v>
      </c>
      <c r="U117" s="11" t="s">
        <v>314</v>
      </c>
      <c r="V117" s="59" t="s">
        <v>311</v>
      </c>
      <c r="W117" s="44"/>
      <c r="X117" s="59" t="s">
        <v>314</v>
      </c>
      <c r="Y117" s="59" t="s">
        <v>310</v>
      </c>
      <c r="Z117" s="59" t="s">
        <v>315</v>
      </c>
      <c r="AA117" s="57"/>
    </row>
    <row r="118" spans="1:27" ht="198" x14ac:dyDescent="0.25">
      <c r="A118" s="57">
        <v>2013</v>
      </c>
      <c r="B118" s="50">
        <v>12</v>
      </c>
      <c r="C118" s="58" t="s">
        <v>497</v>
      </c>
      <c r="D118" s="47" t="s">
        <v>412</v>
      </c>
      <c r="E118" s="59" t="s">
        <v>303</v>
      </c>
      <c r="F118" s="57" t="s">
        <v>327</v>
      </c>
      <c r="G118" s="12">
        <v>5900000</v>
      </c>
      <c r="H118" s="48">
        <f t="shared" si="2"/>
        <v>5900000</v>
      </c>
      <c r="K118" s="60">
        <v>41334</v>
      </c>
      <c r="L118" s="53">
        <v>41698</v>
      </c>
      <c r="M118" s="60">
        <v>41334</v>
      </c>
      <c r="N118" s="60">
        <v>41698</v>
      </c>
      <c r="O118" s="61">
        <v>0</v>
      </c>
      <c r="P118" s="62"/>
      <c r="Q118" s="99" t="s">
        <v>836</v>
      </c>
      <c r="R118" s="59"/>
      <c r="S118" s="59" t="s">
        <v>315</v>
      </c>
      <c r="T118" s="50" t="s">
        <v>490</v>
      </c>
      <c r="U118" s="11" t="s">
        <v>494</v>
      </c>
      <c r="V118" s="59" t="s">
        <v>311</v>
      </c>
      <c r="W118" s="44"/>
      <c r="X118" s="59" t="s">
        <v>314</v>
      </c>
      <c r="Y118" s="59" t="s">
        <v>310</v>
      </c>
      <c r="Z118" s="59" t="s">
        <v>315</v>
      </c>
      <c r="AA118" s="57"/>
    </row>
    <row r="119" spans="1:27" ht="184.8" x14ac:dyDescent="0.25">
      <c r="A119" s="57">
        <v>2013</v>
      </c>
      <c r="B119" s="50">
        <v>13</v>
      </c>
      <c r="C119" s="58" t="s">
        <v>498</v>
      </c>
      <c r="D119" s="47" t="s">
        <v>413</v>
      </c>
      <c r="E119" s="59" t="s">
        <v>303</v>
      </c>
      <c r="F119" s="57" t="s">
        <v>328</v>
      </c>
      <c r="G119" s="12">
        <v>13200000</v>
      </c>
      <c r="H119" s="48">
        <f t="shared" si="2"/>
        <v>13200000</v>
      </c>
      <c r="K119" s="60">
        <v>41344</v>
      </c>
      <c r="L119" s="53">
        <v>41618</v>
      </c>
      <c r="M119" s="60">
        <v>41344</v>
      </c>
      <c r="N119" s="60">
        <v>41618</v>
      </c>
      <c r="O119" s="61">
        <v>0</v>
      </c>
      <c r="P119" s="62"/>
      <c r="Q119" s="25" t="s">
        <v>1140</v>
      </c>
      <c r="R119" s="59"/>
      <c r="S119" s="59" t="s">
        <v>315</v>
      </c>
      <c r="T119" s="50" t="s">
        <v>490</v>
      </c>
      <c r="U119" s="11" t="s">
        <v>493</v>
      </c>
      <c r="V119" s="59" t="s">
        <v>309</v>
      </c>
      <c r="W119" s="53">
        <v>41417</v>
      </c>
      <c r="X119" s="59" t="s">
        <v>314</v>
      </c>
      <c r="Y119" s="59" t="s">
        <v>313</v>
      </c>
      <c r="Z119" s="59" t="s">
        <v>315</v>
      </c>
      <c r="AA119" s="57"/>
    </row>
    <row r="120" spans="1:27" ht="145.19999999999999" x14ac:dyDescent="0.25">
      <c r="A120" s="57">
        <v>2013</v>
      </c>
      <c r="B120" s="50">
        <v>14</v>
      </c>
      <c r="C120" s="58" t="s">
        <v>499</v>
      </c>
      <c r="D120" s="47" t="s">
        <v>414</v>
      </c>
      <c r="E120" s="59" t="s">
        <v>303</v>
      </c>
      <c r="F120" s="57" t="s">
        <v>329</v>
      </c>
      <c r="G120" s="12">
        <v>80000000</v>
      </c>
      <c r="H120" s="48">
        <f t="shared" si="2"/>
        <v>80000000</v>
      </c>
      <c r="K120" s="60">
        <v>41368</v>
      </c>
      <c r="L120" s="53">
        <v>41642</v>
      </c>
      <c r="M120" s="60">
        <v>41368</v>
      </c>
      <c r="N120" s="60">
        <v>41642</v>
      </c>
      <c r="O120" s="61">
        <v>0</v>
      </c>
      <c r="P120" s="62"/>
      <c r="Q120" s="25" t="s">
        <v>1140</v>
      </c>
      <c r="R120" s="59"/>
      <c r="S120" s="59" t="s">
        <v>315</v>
      </c>
      <c r="T120" s="50" t="s">
        <v>490</v>
      </c>
      <c r="U120" s="11" t="s">
        <v>493</v>
      </c>
      <c r="V120" s="59" t="s">
        <v>309</v>
      </c>
      <c r="W120" s="53">
        <v>41687</v>
      </c>
      <c r="X120" s="59" t="s">
        <v>314</v>
      </c>
      <c r="Y120" s="59" t="s">
        <v>313</v>
      </c>
      <c r="Z120" s="59" t="s">
        <v>315</v>
      </c>
      <c r="AA120" s="57"/>
    </row>
    <row r="121" spans="1:27" ht="211.2" x14ac:dyDescent="0.25">
      <c r="A121" s="57">
        <v>2013</v>
      </c>
      <c r="B121" s="50">
        <v>15</v>
      </c>
      <c r="C121" s="58" t="s">
        <v>500</v>
      </c>
      <c r="D121" s="47" t="s">
        <v>410</v>
      </c>
      <c r="E121" s="59" t="s">
        <v>303</v>
      </c>
      <c r="F121" s="57" t="s">
        <v>330</v>
      </c>
      <c r="G121" s="12">
        <v>51600000</v>
      </c>
      <c r="H121" s="48">
        <f t="shared" si="2"/>
        <v>51600000</v>
      </c>
      <c r="K121" s="60">
        <v>41366</v>
      </c>
      <c r="L121" s="53">
        <v>41630</v>
      </c>
      <c r="M121" s="60">
        <v>41366</v>
      </c>
      <c r="N121" s="60">
        <v>41630</v>
      </c>
      <c r="O121" s="61">
        <v>0</v>
      </c>
      <c r="P121" s="62"/>
      <c r="Q121" s="25" t="s">
        <v>1140</v>
      </c>
      <c r="R121" s="59"/>
      <c r="S121" s="59" t="s">
        <v>315</v>
      </c>
      <c r="T121" s="50" t="s">
        <v>490</v>
      </c>
      <c r="U121" s="11" t="s">
        <v>493</v>
      </c>
      <c r="V121" s="59" t="s">
        <v>501</v>
      </c>
      <c r="W121" s="53">
        <v>41674</v>
      </c>
      <c r="X121" s="59" t="s">
        <v>314</v>
      </c>
      <c r="Y121" s="59" t="s">
        <v>313</v>
      </c>
      <c r="Z121" s="59" t="s">
        <v>315</v>
      </c>
      <c r="AA121" s="57"/>
    </row>
    <row r="122" spans="1:27" ht="92.4" x14ac:dyDescent="0.25">
      <c r="A122" s="57">
        <v>2013</v>
      </c>
      <c r="B122" s="50">
        <v>16</v>
      </c>
      <c r="C122" s="58" t="s">
        <v>502</v>
      </c>
      <c r="D122" s="47" t="s">
        <v>415</v>
      </c>
      <c r="E122" s="59" t="s">
        <v>303</v>
      </c>
      <c r="F122" s="57" t="s">
        <v>331</v>
      </c>
      <c r="G122" s="12">
        <v>2100000</v>
      </c>
      <c r="H122" s="48">
        <f t="shared" si="2"/>
        <v>2100000</v>
      </c>
      <c r="K122" s="60">
        <v>41374</v>
      </c>
      <c r="L122" s="53">
        <v>41531</v>
      </c>
      <c r="M122" s="60">
        <v>41374</v>
      </c>
      <c r="N122" s="60">
        <v>41531</v>
      </c>
      <c r="O122" s="61">
        <v>0</v>
      </c>
      <c r="P122" s="62"/>
      <c r="Q122" s="25" t="s">
        <v>1140</v>
      </c>
      <c r="R122" s="59"/>
      <c r="S122" s="59" t="s">
        <v>315</v>
      </c>
      <c r="T122" s="50" t="s">
        <v>490</v>
      </c>
      <c r="U122" s="11" t="s">
        <v>493</v>
      </c>
      <c r="V122" s="59" t="s">
        <v>309</v>
      </c>
      <c r="W122" s="53">
        <v>41625</v>
      </c>
      <c r="X122" s="59" t="s">
        <v>314</v>
      </c>
      <c r="Y122" s="59" t="s">
        <v>313</v>
      </c>
      <c r="Z122" s="59" t="s">
        <v>315</v>
      </c>
      <c r="AA122" s="57"/>
    </row>
    <row r="123" spans="1:27" ht="66" x14ac:dyDescent="0.25">
      <c r="A123" s="57">
        <v>2013</v>
      </c>
      <c r="B123" s="50">
        <v>17</v>
      </c>
      <c r="C123" s="58" t="s">
        <v>507</v>
      </c>
      <c r="D123" s="66" t="s">
        <v>416</v>
      </c>
      <c r="E123" s="59" t="s">
        <v>303</v>
      </c>
      <c r="F123" s="57" t="s">
        <v>332</v>
      </c>
      <c r="G123" s="12">
        <v>22000000</v>
      </c>
      <c r="H123" s="48">
        <f t="shared" si="2"/>
        <v>33000000</v>
      </c>
      <c r="K123" s="67">
        <v>41366</v>
      </c>
      <c r="L123" s="53">
        <v>41488</v>
      </c>
      <c r="M123" s="67">
        <v>41366</v>
      </c>
      <c r="N123" s="67">
        <v>41548</v>
      </c>
      <c r="O123" s="61">
        <v>11000000</v>
      </c>
      <c r="P123" s="62">
        <v>60</v>
      </c>
      <c r="Q123" s="65" t="s">
        <v>302</v>
      </c>
      <c r="R123" s="59"/>
      <c r="S123" s="59" t="s">
        <v>315</v>
      </c>
      <c r="T123" s="50" t="s">
        <v>490</v>
      </c>
      <c r="U123" s="11" t="s">
        <v>493</v>
      </c>
      <c r="V123" s="59" t="s">
        <v>309</v>
      </c>
      <c r="W123" s="53">
        <v>41561</v>
      </c>
      <c r="X123" s="59" t="s">
        <v>314</v>
      </c>
      <c r="Y123" s="59" t="s">
        <v>310</v>
      </c>
      <c r="Z123" s="59" t="s">
        <v>315</v>
      </c>
      <c r="AA123" s="57"/>
    </row>
    <row r="124" spans="1:27" ht="171.6" x14ac:dyDescent="0.25">
      <c r="A124" s="57">
        <v>2013</v>
      </c>
      <c r="B124" s="50">
        <v>18</v>
      </c>
      <c r="C124" s="58" t="s">
        <v>506</v>
      </c>
      <c r="D124" s="47" t="s">
        <v>417</v>
      </c>
      <c r="E124" s="59" t="s">
        <v>304</v>
      </c>
      <c r="F124" s="57" t="s">
        <v>333</v>
      </c>
      <c r="G124" s="12">
        <v>27864727</v>
      </c>
      <c r="H124" s="48">
        <f t="shared" si="2"/>
        <v>41688029</v>
      </c>
      <c r="K124" s="60">
        <v>41366</v>
      </c>
      <c r="L124" s="53">
        <v>41425</v>
      </c>
      <c r="M124" s="60">
        <v>41366</v>
      </c>
      <c r="N124" s="68">
        <v>41425</v>
      </c>
      <c r="O124" s="61">
        <v>13823302</v>
      </c>
      <c r="P124" s="68"/>
      <c r="Q124" s="47" t="s">
        <v>296</v>
      </c>
      <c r="R124" s="59"/>
      <c r="S124" s="59" t="s">
        <v>315</v>
      </c>
      <c r="T124" s="50" t="s">
        <v>490</v>
      </c>
      <c r="U124" s="11" t="s">
        <v>494</v>
      </c>
      <c r="V124" s="59" t="s">
        <v>309</v>
      </c>
      <c r="W124" s="53">
        <v>41649</v>
      </c>
      <c r="X124" s="59" t="s">
        <v>314</v>
      </c>
      <c r="Y124" s="59" t="s">
        <v>310</v>
      </c>
      <c r="Z124" s="59" t="s">
        <v>315</v>
      </c>
      <c r="AA124" s="57"/>
    </row>
    <row r="125" spans="1:27" ht="303.60000000000002" x14ac:dyDescent="0.25">
      <c r="A125" s="57">
        <v>2013</v>
      </c>
      <c r="B125" s="50">
        <v>19</v>
      </c>
      <c r="C125" s="58" t="s">
        <v>504</v>
      </c>
      <c r="D125" s="47" t="s">
        <v>407</v>
      </c>
      <c r="E125" s="59" t="s">
        <v>303</v>
      </c>
      <c r="F125" s="57" t="s">
        <v>318</v>
      </c>
      <c r="G125" s="12">
        <v>46240163</v>
      </c>
      <c r="H125" s="48">
        <f t="shared" si="2"/>
        <v>46240163</v>
      </c>
      <c r="K125" s="60">
        <v>41375</v>
      </c>
      <c r="L125" s="53">
        <v>41404</v>
      </c>
      <c r="M125" s="60">
        <v>41375</v>
      </c>
      <c r="N125" s="60">
        <v>41404</v>
      </c>
      <c r="O125" s="61">
        <v>0</v>
      </c>
      <c r="P125" s="62"/>
      <c r="Q125" s="47" t="s">
        <v>296</v>
      </c>
      <c r="R125" s="59"/>
      <c r="S125" s="59" t="s">
        <v>315</v>
      </c>
      <c r="T125" s="50" t="s">
        <v>314</v>
      </c>
      <c r="U125" s="11" t="s">
        <v>314</v>
      </c>
      <c r="V125" s="59" t="s">
        <v>311</v>
      </c>
      <c r="W125" s="44"/>
      <c r="X125" s="59" t="s">
        <v>314</v>
      </c>
      <c r="Y125" s="59" t="s">
        <v>313</v>
      </c>
      <c r="Z125" s="59" t="s">
        <v>505</v>
      </c>
      <c r="AA125" s="57"/>
    </row>
    <row r="126" spans="1:27" ht="224.4" x14ac:dyDescent="0.25">
      <c r="A126" s="57">
        <v>2013</v>
      </c>
      <c r="B126" s="50">
        <v>20</v>
      </c>
      <c r="C126" s="58" t="s">
        <v>503</v>
      </c>
      <c r="D126" s="47" t="s">
        <v>418</v>
      </c>
      <c r="E126" s="59" t="s">
        <v>303</v>
      </c>
      <c r="F126" s="57" t="s">
        <v>334</v>
      </c>
      <c r="G126" s="12">
        <v>52944830</v>
      </c>
      <c r="H126" s="48">
        <f t="shared" si="2"/>
        <v>52944830</v>
      </c>
      <c r="K126" s="60">
        <v>41381</v>
      </c>
      <c r="L126" s="53">
        <v>41441</v>
      </c>
      <c r="M126" s="60">
        <v>41381</v>
      </c>
      <c r="N126" s="60">
        <v>41441</v>
      </c>
      <c r="O126" s="61">
        <v>0</v>
      </c>
      <c r="P126" s="62"/>
      <c r="Q126" s="47" t="s">
        <v>296</v>
      </c>
      <c r="R126" s="59"/>
      <c r="S126" s="59" t="s">
        <v>315</v>
      </c>
      <c r="T126" s="50" t="s">
        <v>314</v>
      </c>
      <c r="U126" s="11" t="s">
        <v>314</v>
      </c>
      <c r="V126" s="59" t="s">
        <v>311</v>
      </c>
      <c r="W126" s="44"/>
      <c r="X126" s="59" t="s">
        <v>314</v>
      </c>
      <c r="Y126" s="59" t="s">
        <v>310</v>
      </c>
      <c r="Z126" s="59" t="s">
        <v>315</v>
      </c>
      <c r="AA126" s="57"/>
    </row>
    <row r="127" spans="1:27" ht="250.8" x14ac:dyDescent="0.25">
      <c r="A127" s="57">
        <v>2013</v>
      </c>
      <c r="B127" s="50">
        <v>21</v>
      </c>
      <c r="C127" s="58" t="s">
        <v>518</v>
      </c>
      <c r="D127" s="47" t="s">
        <v>419</v>
      </c>
      <c r="E127" s="59" t="s">
        <v>303</v>
      </c>
      <c r="F127" s="57" t="s">
        <v>335</v>
      </c>
      <c r="G127" s="12">
        <v>327360000</v>
      </c>
      <c r="H127" s="48">
        <f t="shared" si="2"/>
        <v>661070784</v>
      </c>
      <c r="K127" s="60">
        <v>41382</v>
      </c>
      <c r="L127" s="53">
        <v>41295</v>
      </c>
      <c r="M127" s="60">
        <v>41382</v>
      </c>
      <c r="N127" s="60">
        <v>41625</v>
      </c>
      <c r="O127" s="61">
        <v>333710784</v>
      </c>
      <c r="P127" s="62">
        <v>330</v>
      </c>
      <c r="Q127" s="47" t="s">
        <v>296</v>
      </c>
      <c r="R127" s="59"/>
      <c r="S127" s="59" t="s">
        <v>315</v>
      </c>
      <c r="T127" s="50" t="s">
        <v>490</v>
      </c>
      <c r="U127" s="11" t="s">
        <v>493</v>
      </c>
      <c r="V127" s="59" t="s">
        <v>311</v>
      </c>
      <c r="W127" s="44"/>
      <c r="X127" s="59" t="s">
        <v>314</v>
      </c>
      <c r="Y127" s="59" t="s">
        <v>310</v>
      </c>
      <c r="Z127" s="59" t="s">
        <v>315</v>
      </c>
      <c r="AA127" s="57"/>
    </row>
    <row r="128" spans="1:27" ht="132" x14ac:dyDescent="0.25">
      <c r="A128" s="57">
        <v>2013</v>
      </c>
      <c r="B128" s="50">
        <v>22</v>
      </c>
      <c r="C128" s="58" t="s">
        <v>519</v>
      </c>
      <c r="D128" s="47" t="s">
        <v>420</v>
      </c>
      <c r="E128" s="59" t="s">
        <v>303</v>
      </c>
      <c r="F128" s="57" t="s">
        <v>336</v>
      </c>
      <c r="G128" s="12">
        <v>17685000</v>
      </c>
      <c r="H128" s="48">
        <f t="shared" si="2"/>
        <v>17685000</v>
      </c>
      <c r="K128" s="60">
        <v>41400</v>
      </c>
      <c r="L128" s="53">
        <v>41522</v>
      </c>
      <c r="M128" s="60">
        <v>41400</v>
      </c>
      <c r="N128" s="60">
        <v>41522</v>
      </c>
      <c r="O128" s="61">
        <v>0</v>
      </c>
      <c r="P128" s="62"/>
      <c r="Q128" s="47" t="s">
        <v>302</v>
      </c>
      <c r="R128" s="59"/>
      <c r="S128" s="59" t="s">
        <v>315</v>
      </c>
      <c r="T128" s="50" t="s">
        <v>490</v>
      </c>
      <c r="U128" s="11" t="s">
        <v>493</v>
      </c>
      <c r="V128" s="59" t="s">
        <v>311</v>
      </c>
      <c r="W128" s="44"/>
      <c r="X128" s="59" t="s">
        <v>314</v>
      </c>
      <c r="Y128" s="59" t="s">
        <v>310</v>
      </c>
      <c r="Z128" s="59" t="s">
        <v>315</v>
      </c>
      <c r="AA128" s="57"/>
    </row>
    <row r="129" spans="1:27" ht="132" x14ac:dyDescent="0.25">
      <c r="A129" s="57">
        <v>2013</v>
      </c>
      <c r="B129" s="50">
        <v>23</v>
      </c>
      <c r="C129" s="58" t="s">
        <v>520</v>
      </c>
      <c r="D129" s="47" t="s">
        <v>421</v>
      </c>
      <c r="E129" s="59" t="s">
        <v>306</v>
      </c>
      <c r="F129" s="57" t="s">
        <v>337</v>
      </c>
      <c r="G129" s="12">
        <v>119869372</v>
      </c>
      <c r="H129" s="48">
        <f t="shared" si="2"/>
        <v>178801557</v>
      </c>
      <c r="K129" s="60">
        <v>41397</v>
      </c>
      <c r="L129" s="53">
        <v>41847</v>
      </c>
      <c r="M129" s="60">
        <v>41397</v>
      </c>
      <c r="N129" s="60">
        <v>41847</v>
      </c>
      <c r="O129" s="61">
        <f>30000000+28932185</f>
        <v>58932185</v>
      </c>
      <c r="P129" s="62"/>
      <c r="Q129" s="47" t="s">
        <v>296</v>
      </c>
      <c r="R129" s="59"/>
      <c r="S129" s="59" t="s">
        <v>315</v>
      </c>
      <c r="T129" s="50" t="s">
        <v>490</v>
      </c>
      <c r="U129" s="11" t="s">
        <v>493</v>
      </c>
      <c r="V129" s="59" t="s">
        <v>311</v>
      </c>
      <c r="W129" s="44"/>
      <c r="X129" s="59" t="s">
        <v>314</v>
      </c>
      <c r="Y129" s="59" t="s">
        <v>310</v>
      </c>
      <c r="Z129" s="59" t="s">
        <v>315</v>
      </c>
      <c r="AA129" s="57"/>
    </row>
    <row r="130" spans="1:27" ht="79.2" x14ac:dyDescent="0.25">
      <c r="A130" s="57">
        <v>2013</v>
      </c>
      <c r="B130" s="50">
        <v>24</v>
      </c>
      <c r="C130" s="58" t="s">
        <v>521</v>
      </c>
      <c r="D130" s="47" t="s">
        <v>132</v>
      </c>
      <c r="E130" s="59" t="s">
        <v>303</v>
      </c>
      <c r="F130" s="57" t="s">
        <v>485</v>
      </c>
      <c r="G130" s="12">
        <v>17550000</v>
      </c>
      <c r="H130" s="48">
        <f t="shared" ref="H130:H161" si="3">G130+O130</f>
        <v>17550000</v>
      </c>
      <c r="K130" s="60">
        <v>41401</v>
      </c>
      <c r="L130" s="53">
        <v>42095</v>
      </c>
      <c r="M130" s="60">
        <v>41401</v>
      </c>
      <c r="N130" s="60">
        <v>42095</v>
      </c>
      <c r="O130" s="61">
        <v>0</v>
      </c>
      <c r="P130" s="62"/>
      <c r="Q130" s="47" t="s">
        <v>296</v>
      </c>
      <c r="R130" s="59"/>
      <c r="S130" s="59" t="s">
        <v>315</v>
      </c>
      <c r="T130" s="50" t="s">
        <v>490</v>
      </c>
      <c r="U130" s="11" t="s">
        <v>493</v>
      </c>
      <c r="V130" s="59" t="s">
        <v>311</v>
      </c>
      <c r="W130" s="44"/>
      <c r="X130" s="59" t="s">
        <v>314</v>
      </c>
      <c r="Y130" s="59" t="s">
        <v>310</v>
      </c>
      <c r="Z130" s="59" t="s">
        <v>315</v>
      </c>
      <c r="AA130" s="57"/>
    </row>
    <row r="131" spans="1:27" ht="184.8" x14ac:dyDescent="0.25">
      <c r="A131" s="57">
        <v>2013</v>
      </c>
      <c r="B131" s="50">
        <v>25</v>
      </c>
      <c r="C131" s="58" t="s">
        <v>522</v>
      </c>
      <c r="D131" s="47" t="s">
        <v>422</v>
      </c>
      <c r="E131" s="59" t="s">
        <v>304</v>
      </c>
      <c r="F131" s="57" t="s">
        <v>339</v>
      </c>
      <c r="G131" s="12">
        <v>8311400</v>
      </c>
      <c r="H131" s="48">
        <f t="shared" si="3"/>
        <v>8311400</v>
      </c>
      <c r="K131" s="60" t="s">
        <v>478</v>
      </c>
      <c r="L131" s="53">
        <v>41427</v>
      </c>
      <c r="M131" s="60" t="s">
        <v>478</v>
      </c>
      <c r="N131" s="60">
        <v>41427</v>
      </c>
      <c r="O131" s="61">
        <v>0</v>
      </c>
      <c r="P131" s="62"/>
      <c r="Q131" s="47" t="s">
        <v>302</v>
      </c>
      <c r="R131" s="59"/>
      <c r="S131" s="59" t="s">
        <v>315</v>
      </c>
      <c r="T131" s="50" t="s">
        <v>490</v>
      </c>
      <c r="U131" s="11" t="s">
        <v>493</v>
      </c>
      <c r="V131" s="59" t="s">
        <v>309</v>
      </c>
      <c r="W131" s="53">
        <v>41550</v>
      </c>
      <c r="X131" s="59" t="s">
        <v>314</v>
      </c>
      <c r="Y131" s="59" t="s">
        <v>310</v>
      </c>
      <c r="Z131" s="59" t="s">
        <v>315</v>
      </c>
      <c r="AA131" s="57"/>
    </row>
    <row r="132" spans="1:27" ht="250.8" x14ac:dyDescent="0.25">
      <c r="A132" s="57">
        <v>2013</v>
      </c>
      <c r="B132" s="50">
        <v>26</v>
      </c>
      <c r="C132" s="58" t="s">
        <v>523</v>
      </c>
      <c r="D132" s="66" t="s">
        <v>423</v>
      </c>
      <c r="E132" s="59" t="s">
        <v>303</v>
      </c>
      <c r="F132" s="57" t="s">
        <v>340</v>
      </c>
      <c r="G132" s="12">
        <v>18000000</v>
      </c>
      <c r="H132" s="48">
        <f t="shared" si="3"/>
        <v>24000000</v>
      </c>
      <c r="K132" s="60">
        <v>41411</v>
      </c>
      <c r="L132" s="53">
        <v>41441</v>
      </c>
      <c r="M132" s="60">
        <v>41411</v>
      </c>
      <c r="N132" s="60">
        <v>41471</v>
      </c>
      <c r="O132" s="61">
        <v>6000000</v>
      </c>
      <c r="P132" s="62">
        <v>30</v>
      </c>
      <c r="Q132" s="25" t="s">
        <v>1140</v>
      </c>
      <c r="R132" s="59"/>
      <c r="S132" s="59" t="s">
        <v>315</v>
      </c>
      <c r="T132" s="50" t="s">
        <v>490</v>
      </c>
      <c r="U132" s="11" t="s">
        <v>493</v>
      </c>
      <c r="V132" s="59" t="s">
        <v>311</v>
      </c>
      <c r="W132" s="44"/>
      <c r="X132" s="59" t="s">
        <v>314</v>
      </c>
      <c r="Y132" s="59" t="s">
        <v>310</v>
      </c>
      <c r="Z132" s="59" t="s">
        <v>315</v>
      </c>
      <c r="AA132" s="57"/>
    </row>
    <row r="133" spans="1:27" ht="211.2" x14ac:dyDescent="0.25">
      <c r="A133" s="57">
        <v>2013</v>
      </c>
      <c r="B133" s="50">
        <v>27</v>
      </c>
      <c r="C133" s="58" t="s">
        <v>524</v>
      </c>
      <c r="D133" s="69" t="s">
        <v>410</v>
      </c>
      <c r="E133" s="59" t="s">
        <v>303</v>
      </c>
      <c r="F133" s="57" t="s">
        <v>341</v>
      </c>
      <c r="G133" s="12">
        <v>24000000</v>
      </c>
      <c r="H133" s="48">
        <f t="shared" si="3"/>
        <v>24000000</v>
      </c>
      <c r="K133" s="60">
        <v>41409</v>
      </c>
      <c r="L133" s="53">
        <v>41531</v>
      </c>
      <c r="M133" s="60">
        <v>41409</v>
      </c>
      <c r="N133" s="60">
        <v>41531</v>
      </c>
      <c r="O133" s="61">
        <v>0</v>
      </c>
      <c r="P133" s="62"/>
      <c r="Q133" s="25" t="s">
        <v>1140</v>
      </c>
      <c r="R133" s="59"/>
      <c r="S133" s="59" t="s">
        <v>315</v>
      </c>
      <c r="T133" s="50" t="s">
        <v>490</v>
      </c>
      <c r="U133" s="11" t="s">
        <v>493</v>
      </c>
      <c r="V133" s="59" t="s">
        <v>311</v>
      </c>
      <c r="W133" s="44"/>
      <c r="X133" s="59" t="s">
        <v>314</v>
      </c>
      <c r="Y133" s="59" t="s">
        <v>310</v>
      </c>
      <c r="Z133" s="59" t="s">
        <v>315</v>
      </c>
      <c r="AA133" s="57"/>
    </row>
    <row r="134" spans="1:27" s="29" customFormat="1" ht="211.2" x14ac:dyDescent="0.25">
      <c r="A134" s="26">
        <v>2013</v>
      </c>
      <c r="B134" s="26">
        <v>28</v>
      </c>
      <c r="C134" s="21" t="s">
        <v>525</v>
      </c>
      <c r="D134" s="163" t="s">
        <v>410</v>
      </c>
      <c r="E134" s="19" t="s">
        <v>303</v>
      </c>
      <c r="F134" s="26" t="s">
        <v>342</v>
      </c>
      <c r="G134" s="74">
        <v>12000000</v>
      </c>
      <c r="H134" s="23">
        <f t="shared" si="3"/>
        <v>12000000</v>
      </c>
      <c r="I134" s="11"/>
      <c r="J134" s="11"/>
      <c r="K134" s="75">
        <v>41414</v>
      </c>
      <c r="L134" s="53">
        <v>41536</v>
      </c>
      <c r="M134" s="75">
        <v>41414</v>
      </c>
      <c r="N134" s="75">
        <v>41536</v>
      </c>
      <c r="O134" s="76">
        <v>0</v>
      </c>
      <c r="P134" s="24"/>
      <c r="Q134" s="25" t="s">
        <v>1140</v>
      </c>
      <c r="R134" s="19"/>
      <c r="S134" s="19" t="s">
        <v>315</v>
      </c>
      <c r="T134" s="26" t="s">
        <v>490</v>
      </c>
      <c r="U134" s="29" t="s">
        <v>493</v>
      </c>
      <c r="V134" s="19" t="s">
        <v>309</v>
      </c>
      <c r="W134" s="34">
        <v>41683</v>
      </c>
      <c r="X134" s="19" t="s">
        <v>314</v>
      </c>
      <c r="Y134" s="19" t="s">
        <v>310</v>
      </c>
      <c r="Z134" s="19" t="s">
        <v>315</v>
      </c>
      <c r="AA134" s="26"/>
    </row>
    <row r="135" spans="1:27" s="29" customFormat="1" ht="250.8" x14ac:dyDescent="0.25">
      <c r="A135" s="26">
        <v>2013</v>
      </c>
      <c r="B135" s="26">
        <v>29</v>
      </c>
      <c r="C135" s="21" t="s">
        <v>526</v>
      </c>
      <c r="D135" s="164" t="s">
        <v>424</v>
      </c>
      <c r="E135" s="19" t="s">
        <v>308</v>
      </c>
      <c r="F135" s="26" t="s">
        <v>343</v>
      </c>
      <c r="G135" s="74">
        <v>834300000</v>
      </c>
      <c r="H135" s="23">
        <f t="shared" si="3"/>
        <v>1004300000</v>
      </c>
      <c r="I135" s="11"/>
      <c r="J135" s="11"/>
      <c r="K135" s="75">
        <v>41424</v>
      </c>
      <c r="L135" s="53">
        <v>41791</v>
      </c>
      <c r="M135" s="75">
        <v>41424</v>
      </c>
      <c r="N135" s="75">
        <v>41879</v>
      </c>
      <c r="O135" s="76">
        <f>140000000+30000000</f>
        <v>170000000</v>
      </c>
      <c r="P135" s="24">
        <v>88</v>
      </c>
      <c r="Q135" s="19" t="s">
        <v>1135</v>
      </c>
      <c r="R135" s="19"/>
      <c r="S135" s="19" t="s">
        <v>315</v>
      </c>
      <c r="T135" s="26" t="s">
        <v>490</v>
      </c>
      <c r="U135" s="29" t="s">
        <v>493</v>
      </c>
      <c r="V135" s="19" t="s">
        <v>311</v>
      </c>
      <c r="W135" s="19"/>
      <c r="X135" s="19" t="s">
        <v>314</v>
      </c>
      <c r="Y135" s="19" t="s">
        <v>310</v>
      </c>
      <c r="Z135" s="19" t="s">
        <v>315</v>
      </c>
      <c r="AA135" s="26"/>
    </row>
    <row r="136" spans="1:27" s="29" customFormat="1" ht="237.6" x14ac:dyDescent="0.25">
      <c r="A136" s="26">
        <v>2013</v>
      </c>
      <c r="B136" s="26">
        <v>30</v>
      </c>
      <c r="C136" s="21" t="s">
        <v>527</v>
      </c>
      <c r="D136" s="31" t="s">
        <v>425</v>
      </c>
      <c r="E136" s="19" t="s">
        <v>303</v>
      </c>
      <c r="F136" s="26" t="s">
        <v>344</v>
      </c>
      <c r="G136" s="74">
        <v>12000000</v>
      </c>
      <c r="H136" s="23">
        <f t="shared" si="3"/>
        <v>12000000</v>
      </c>
      <c r="I136" s="11"/>
      <c r="J136" s="11"/>
      <c r="K136" s="75">
        <v>41415</v>
      </c>
      <c r="L136" s="53">
        <v>41537</v>
      </c>
      <c r="M136" s="75">
        <v>41415</v>
      </c>
      <c r="N136" s="75">
        <v>41537</v>
      </c>
      <c r="O136" s="76">
        <v>0</v>
      </c>
      <c r="P136" s="24"/>
      <c r="Q136" s="25" t="s">
        <v>1140</v>
      </c>
      <c r="R136" s="19"/>
      <c r="S136" s="19" t="s">
        <v>315</v>
      </c>
      <c r="T136" s="26" t="s">
        <v>490</v>
      </c>
      <c r="U136" s="29" t="s">
        <v>493</v>
      </c>
      <c r="V136" s="34" t="s">
        <v>309</v>
      </c>
      <c r="W136" s="34">
        <v>41562</v>
      </c>
      <c r="X136" s="19" t="s">
        <v>314</v>
      </c>
      <c r="Y136" s="19" t="s">
        <v>310</v>
      </c>
      <c r="Z136" s="19" t="s">
        <v>315</v>
      </c>
      <c r="AA136" s="26"/>
    </row>
    <row r="137" spans="1:27" s="29" customFormat="1" ht="66" x14ac:dyDescent="0.25">
      <c r="A137" s="26">
        <v>2013</v>
      </c>
      <c r="B137" s="26">
        <v>31</v>
      </c>
      <c r="C137" s="5" t="s">
        <v>1142</v>
      </c>
      <c r="D137" s="31" t="s">
        <v>426</v>
      </c>
      <c r="E137" s="19" t="s">
        <v>304</v>
      </c>
      <c r="F137" s="26" t="s">
        <v>345</v>
      </c>
      <c r="G137" s="74">
        <v>6000000</v>
      </c>
      <c r="H137" s="23">
        <f t="shared" si="3"/>
        <v>9000000</v>
      </c>
      <c r="I137" s="11"/>
      <c r="J137" s="11"/>
      <c r="K137" s="75">
        <v>41421</v>
      </c>
      <c r="L137" s="53">
        <v>41430</v>
      </c>
      <c r="M137" s="75">
        <v>41421</v>
      </c>
      <c r="N137" s="75">
        <v>41430</v>
      </c>
      <c r="O137" s="76">
        <v>3000000</v>
      </c>
      <c r="P137" s="24"/>
      <c r="Q137" s="31" t="s">
        <v>296</v>
      </c>
      <c r="R137" s="19"/>
      <c r="S137" s="19" t="s">
        <v>315</v>
      </c>
      <c r="T137" s="26" t="s">
        <v>490</v>
      </c>
      <c r="U137" s="29" t="s">
        <v>493</v>
      </c>
      <c r="V137" s="19" t="s">
        <v>309</v>
      </c>
      <c r="W137" s="34">
        <v>41642</v>
      </c>
      <c r="X137" s="19" t="s">
        <v>314</v>
      </c>
      <c r="Y137" s="19" t="s">
        <v>310</v>
      </c>
      <c r="Z137" s="19" t="s">
        <v>315</v>
      </c>
      <c r="AA137" s="26"/>
    </row>
    <row r="138" spans="1:27" ht="211.2" x14ac:dyDescent="0.25">
      <c r="A138" s="57">
        <v>2013</v>
      </c>
      <c r="B138" s="57">
        <v>32</v>
      </c>
      <c r="C138" s="58" t="s">
        <v>528</v>
      </c>
      <c r="D138" s="69" t="s">
        <v>410</v>
      </c>
      <c r="E138" s="59" t="s">
        <v>303</v>
      </c>
      <c r="F138" s="57" t="s">
        <v>346</v>
      </c>
      <c r="G138" s="12">
        <v>12000000</v>
      </c>
      <c r="H138" s="48">
        <f t="shared" si="3"/>
        <v>12000000</v>
      </c>
      <c r="K138" s="60">
        <v>41417</v>
      </c>
      <c r="L138" s="53">
        <v>41508</v>
      </c>
      <c r="M138" s="60">
        <v>41417</v>
      </c>
      <c r="N138" s="60">
        <v>41508</v>
      </c>
      <c r="O138" s="61">
        <v>0</v>
      </c>
      <c r="P138" s="62"/>
      <c r="Q138" s="25" t="s">
        <v>1140</v>
      </c>
      <c r="R138" s="59"/>
      <c r="S138" s="59" t="s">
        <v>315</v>
      </c>
      <c r="T138" s="50" t="s">
        <v>490</v>
      </c>
      <c r="U138" s="11" t="s">
        <v>493</v>
      </c>
      <c r="V138" s="59" t="s">
        <v>309</v>
      </c>
      <c r="W138" s="34">
        <v>41683</v>
      </c>
      <c r="X138" s="59" t="s">
        <v>314</v>
      </c>
      <c r="Y138" s="59" t="s">
        <v>310</v>
      </c>
      <c r="Z138" s="59" t="s">
        <v>315</v>
      </c>
      <c r="AA138" s="57"/>
    </row>
    <row r="139" spans="1:27" ht="145.19999999999999" x14ac:dyDescent="0.25">
      <c r="A139" s="57">
        <v>2013</v>
      </c>
      <c r="B139" s="57">
        <v>33</v>
      </c>
      <c r="C139" s="58" t="s">
        <v>529</v>
      </c>
      <c r="D139" s="66" t="s">
        <v>427</v>
      </c>
      <c r="E139" s="59" t="s">
        <v>303</v>
      </c>
      <c r="F139" s="57" t="s">
        <v>347</v>
      </c>
      <c r="G139" s="12">
        <v>18000000</v>
      </c>
      <c r="H139" s="48">
        <f t="shared" si="3"/>
        <v>18000000</v>
      </c>
      <c r="K139" s="60">
        <v>41424</v>
      </c>
      <c r="L139" s="53">
        <v>41515</v>
      </c>
      <c r="M139" s="60">
        <v>41424</v>
      </c>
      <c r="N139" s="60">
        <v>41515</v>
      </c>
      <c r="O139" s="61">
        <v>0</v>
      </c>
      <c r="P139" s="62"/>
      <c r="Q139" s="25" t="s">
        <v>1140</v>
      </c>
      <c r="R139" s="59"/>
      <c r="S139" s="59" t="s">
        <v>315</v>
      </c>
      <c r="T139" s="50" t="s">
        <v>490</v>
      </c>
      <c r="U139" s="11" t="s">
        <v>493</v>
      </c>
      <c r="V139" s="59" t="s">
        <v>309</v>
      </c>
      <c r="W139" s="34">
        <v>41652</v>
      </c>
      <c r="X139" s="59" t="s">
        <v>314</v>
      </c>
      <c r="Y139" s="59" t="s">
        <v>310</v>
      </c>
      <c r="Z139" s="59" t="s">
        <v>315</v>
      </c>
      <c r="AA139" s="57"/>
    </row>
    <row r="140" spans="1:27" ht="171.6" x14ac:dyDescent="0.25">
      <c r="A140" s="57">
        <v>2013</v>
      </c>
      <c r="B140" s="57">
        <v>34</v>
      </c>
      <c r="C140" s="58" t="s">
        <v>530</v>
      </c>
      <c r="D140" s="66" t="s">
        <v>428</v>
      </c>
      <c r="E140" s="59" t="s">
        <v>303</v>
      </c>
      <c r="F140" s="57" t="s">
        <v>348</v>
      </c>
      <c r="G140" s="12">
        <v>17442633</v>
      </c>
      <c r="H140" s="48">
        <f t="shared" si="3"/>
        <v>17442633</v>
      </c>
      <c r="K140" s="60">
        <v>41432</v>
      </c>
      <c r="L140" s="53">
        <v>41431</v>
      </c>
      <c r="M140" s="60">
        <v>41432</v>
      </c>
      <c r="N140" s="60">
        <v>41431</v>
      </c>
      <c r="O140" s="61">
        <v>0</v>
      </c>
      <c r="P140" s="62"/>
      <c r="Q140" s="66" t="s">
        <v>404</v>
      </c>
      <c r="R140" s="59"/>
      <c r="S140" s="59" t="s">
        <v>315</v>
      </c>
      <c r="T140" s="26" t="s">
        <v>490</v>
      </c>
      <c r="U140" s="29" t="s">
        <v>493</v>
      </c>
      <c r="V140" s="19" t="s">
        <v>309</v>
      </c>
      <c r="W140" s="34">
        <v>41799</v>
      </c>
      <c r="X140" s="59" t="s">
        <v>314</v>
      </c>
      <c r="Y140" s="59" t="s">
        <v>310</v>
      </c>
      <c r="Z140" s="59" t="s">
        <v>315</v>
      </c>
      <c r="AA140" s="57"/>
    </row>
    <row r="141" spans="1:27" s="10" customFormat="1" ht="145.19999999999999" x14ac:dyDescent="0.25">
      <c r="A141" s="50">
        <v>2013</v>
      </c>
      <c r="B141" s="50">
        <v>35</v>
      </c>
      <c r="C141" s="46" t="s">
        <v>531</v>
      </c>
      <c r="D141" s="66" t="s">
        <v>429</v>
      </c>
      <c r="E141" s="44" t="s">
        <v>304</v>
      </c>
      <c r="F141" s="50" t="s">
        <v>349</v>
      </c>
      <c r="G141" s="71">
        <v>4000000</v>
      </c>
      <c r="H141" s="48">
        <f t="shared" si="3"/>
        <v>6000000</v>
      </c>
      <c r="K141" s="72">
        <v>41450</v>
      </c>
      <c r="L141" s="53">
        <v>41663</v>
      </c>
      <c r="M141" s="72">
        <v>41450</v>
      </c>
      <c r="N141" s="72">
        <v>41663</v>
      </c>
      <c r="O141" s="61">
        <v>2000000</v>
      </c>
      <c r="P141" s="49"/>
      <c r="Q141" s="66" t="s">
        <v>298</v>
      </c>
      <c r="R141" s="44"/>
      <c r="S141" s="44" t="s">
        <v>315</v>
      </c>
      <c r="T141" s="50" t="s">
        <v>490</v>
      </c>
      <c r="U141" s="10" t="s">
        <v>493</v>
      </c>
      <c r="V141" s="44" t="s">
        <v>311</v>
      </c>
      <c r="W141" s="44"/>
      <c r="X141" s="44" t="s">
        <v>314</v>
      </c>
      <c r="Y141" s="44" t="s">
        <v>310</v>
      </c>
      <c r="Z141" s="44" t="s">
        <v>315</v>
      </c>
      <c r="AA141" s="50"/>
    </row>
    <row r="142" spans="1:27" s="10" customFormat="1" ht="290.39999999999998" x14ac:dyDescent="0.25">
      <c r="A142" s="50">
        <v>2013</v>
      </c>
      <c r="B142" s="50">
        <v>36</v>
      </c>
      <c r="C142" s="46" t="s">
        <v>532</v>
      </c>
      <c r="D142" s="66" t="s">
        <v>430</v>
      </c>
      <c r="E142" s="44" t="s">
        <v>486</v>
      </c>
      <c r="F142" s="50" t="s">
        <v>350</v>
      </c>
      <c r="G142" s="71">
        <v>247314648</v>
      </c>
      <c r="H142" s="48">
        <f t="shared" si="3"/>
        <v>366630985</v>
      </c>
      <c r="K142" s="72">
        <v>41445</v>
      </c>
      <c r="L142" s="53">
        <v>41839</v>
      </c>
      <c r="M142" s="72">
        <v>41445</v>
      </c>
      <c r="N142" s="72">
        <v>41839</v>
      </c>
      <c r="O142" s="61">
        <f>44391249+74925088</f>
        <v>119316337</v>
      </c>
      <c r="P142" s="49"/>
      <c r="Q142" s="66" t="s">
        <v>296</v>
      </c>
      <c r="R142" s="44"/>
      <c r="S142" s="44" t="s">
        <v>315</v>
      </c>
      <c r="T142" s="50" t="s">
        <v>490</v>
      </c>
      <c r="U142" s="10" t="s">
        <v>494</v>
      </c>
      <c r="V142" s="44" t="s">
        <v>311</v>
      </c>
      <c r="W142" s="44"/>
      <c r="X142" s="44" t="s">
        <v>314</v>
      </c>
      <c r="Y142" s="44" t="s">
        <v>310</v>
      </c>
      <c r="Z142" s="44" t="s">
        <v>315</v>
      </c>
      <c r="AA142" s="50"/>
    </row>
    <row r="143" spans="1:27" ht="92.4" x14ac:dyDescent="0.25">
      <c r="A143" s="57">
        <v>2013</v>
      </c>
      <c r="B143" s="57">
        <v>37</v>
      </c>
      <c r="C143" s="58" t="s">
        <v>533</v>
      </c>
      <c r="D143" s="66" t="s">
        <v>431</v>
      </c>
      <c r="E143" s="59" t="s">
        <v>303</v>
      </c>
      <c r="F143" s="57" t="s">
        <v>351</v>
      </c>
      <c r="G143" s="12">
        <v>39078517</v>
      </c>
      <c r="H143" s="48">
        <f t="shared" si="3"/>
        <v>58617776</v>
      </c>
      <c r="K143" s="60">
        <v>41459</v>
      </c>
      <c r="L143" s="53">
        <v>41823</v>
      </c>
      <c r="M143" s="60">
        <v>41459</v>
      </c>
      <c r="N143" s="68">
        <v>41823</v>
      </c>
      <c r="O143" s="61">
        <f>19539259</f>
        <v>19539259</v>
      </c>
      <c r="P143" s="68"/>
      <c r="Q143" s="66" t="s">
        <v>298</v>
      </c>
      <c r="R143" s="59"/>
      <c r="S143" s="59" t="s">
        <v>315</v>
      </c>
      <c r="T143" s="50" t="s">
        <v>490</v>
      </c>
      <c r="U143" s="11" t="s">
        <v>493</v>
      </c>
      <c r="V143" s="59" t="s">
        <v>309</v>
      </c>
      <c r="W143" s="53">
        <v>41570</v>
      </c>
      <c r="X143" s="59" t="s">
        <v>314</v>
      </c>
      <c r="Y143" s="59" t="s">
        <v>313</v>
      </c>
      <c r="Z143" s="59" t="s">
        <v>315</v>
      </c>
      <c r="AA143" s="57"/>
    </row>
    <row r="144" spans="1:27" ht="184.8" x14ac:dyDescent="0.25">
      <c r="A144" s="57">
        <v>2013</v>
      </c>
      <c r="B144" s="57">
        <v>38</v>
      </c>
      <c r="C144" s="58" t="s">
        <v>534</v>
      </c>
      <c r="D144" s="66" t="s">
        <v>432</v>
      </c>
      <c r="E144" s="59" t="s">
        <v>306</v>
      </c>
      <c r="F144" s="57" t="s">
        <v>352</v>
      </c>
      <c r="G144" s="12">
        <v>177000000</v>
      </c>
      <c r="H144" s="48">
        <f t="shared" si="3"/>
        <v>253365528</v>
      </c>
      <c r="K144" s="60">
        <v>41457</v>
      </c>
      <c r="L144" s="53">
        <v>41803</v>
      </c>
      <c r="M144" s="60">
        <v>41457</v>
      </c>
      <c r="N144" s="60">
        <v>41923</v>
      </c>
      <c r="O144" s="61">
        <f>9057328+33308200+34000000</f>
        <v>76365528</v>
      </c>
      <c r="P144" s="62">
        <v>120</v>
      </c>
      <c r="Q144" s="66" t="s">
        <v>296</v>
      </c>
      <c r="R144" s="59"/>
      <c r="S144" s="59" t="s">
        <v>315</v>
      </c>
      <c r="T144" s="50" t="s">
        <v>490</v>
      </c>
      <c r="U144" s="10" t="s">
        <v>494</v>
      </c>
      <c r="V144" s="59" t="s">
        <v>480</v>
      </c>
      <c r="W144" s="44"/>
      <c r="X144" s="59" t="s">
        <v>314</v>
      </c>
      <c r="Y144" s="59" t="s">
        <v>310</v>
      </c>
      <c r="Z144" s="59" t="s">
        <v>315</v>
      </c>
      <c r="AA144" s="57"/>
    </row>
    <row r="145" spans="1:26" ht="118.8" x14ac:dyDescent="0.25">
      <c r="A145" s="57">
        <v>2013</v>
      </c>
      <c r="B145" s="57">
        <v>39</v>
      </c>
      <c r="C145" s="58" t="s">
        <v>535</v>
      </c>
      <c r="D145" s="66" t="s">
        <v>433</v>
      </c>
      <c r="E145" s="59" t="s">
        <v>304</v>
      </c>
      <c r="F145" s="57" t="s">
        <v>353</v>
      </c>
      <c r="G145" s="12">
        <v>3665600</v>
      </c>
      <c r="H145" s="48">
        <f t="shared" si="3"/>
        <v>3665600</v>
      </c>
      <c r="K145" s="60">
        <v>41467</v>
      </c>
      <c r="L145" s="53">
        <v>41480</v>
      </c>
      <c r="M145" s="60">
        <v>41467</v>
      </c>
      <c r="N145" s="60">
        <v>41480</v>
      </c>
      <c r="O145" s="61">
        <v>0</v>
      </c>
      <c r="P145" s="62"/>
      <c r="Q145" s="66" t="s">
        <v>298</v>
      </c>
      <c r="R145" s="59"/>
      <c r="S145" s="59" t="s">
        <v>315</v>
      </c>
      <c r="T145" s="50" t="s">
        <v>490</v>
      </c>
      <c r="U145" s="11" t="s">
        <v>493</v>
      </c>
      <c r="V145" s="59" t="s">
        <v>309</v>
      </c>
      <c r="W145" s="53">
        <v>41502</v>
      </c>
      <c r="X145" s="59" t="s">
        <v>314</v>
      </c>
      <c r="Y145" s="59" t="s">
        <v>310</v>
      </c>
      <c r="Z145" s="59" t="s">
        <v>315</v>
      </c>
    </row>
    <row r="146" spans="1:26" ht="118.8" x14ac:dyDescent="0.25">
      <c r="A146" s="57">
        <v>2013</v>
      </c>
      <c r="B146" s="57">
        <v>40</v>
      </c>
      <c r="C146" s="58" t="s">
        <v>536</v>
      </c>
      <c r="D146" s="66" t="s">
        <v>434</v>
      </c>
      <c r="E146" s="59" t="s">
        <v>304</v>
      </c>
      <c r="F146" s="57" t="s">
        <v>354</v>
      </c>
      <c r="G146" s="12">
        <v>4456169</v>
      </c>
      <c r="H146" s="48">
        <f t="shared" si="3"/>
        <v>4456169</v>
      </c>
      <c r="K146" s="60">
        <v>41485</v>
      </c>
      <c r="L146" s="53">
        <v>17</v>
      </c>
      <c r="M146" s="60">
        <v>41485</v>
      </c>
      <c r="N146" s="60">
        <v>41487</v>
      </c>
      <c r="O146" s="61">
        <v>0</v>
      </c>
      <c r="P146" s="68">
        <v>41470</v>
      </c>
      <c r="Q146" s="66" t="s">
        <v>296</v>
      </c>
      <c r="R146" s="59"/>
      <c r="S146" s="59" t="s">
        <v>315</v>
      </c>
      <c r="T146" s="50" t="s">
        <v>490</v>
      </c>
      <c r="U146" s="11" t="s">
        <v>493</v>
      </c>
      <c r="V146" s="59" t="s">
        <v>309</v>
      </c>
      <c r="W146" s="53">
        <v>41649</v>
      </c>
      <c r="X146" s="59" t="s">
        <v>314</v>
      </c>
      <c r="Y146" s="59" t="s">
        <v>310</v>
      </c>
      <c r="Z146" s="59" t="s">
        <v>315</v>
      </c>
    </row>
    <row r="147" spans="1:26" ht="66" x14ac:dyDescent="0.25">
      <c r="A147" s="57">
        <v>2013</v>
      </c>
      <c r="B147" s="57">
        <v>41</v>
      </c>
      <c r="C147" s="58" t="s">
        <v>538</v>
      </c>
      <c r="D147" s="66" t="s">
        <v>435</v>
      </c>
      <c r="E147" s="59" t="s">
        <v>304</v>
      </c>
      <c r="F147" s="57" t="s">
        <v>355</v>
      </c>
      <c r="G147" s="12">
        <v>27696227</v>
      </c>
      <c r="H147" s="48">
        <f t="shared" si="3"/>
        <v>27696227</v>
      </c>
      <c r="K147" s="60">
        <v>41471</v>
      </c>
      <c r="L147" s="53">
        <v>41495</v>
      </c>
      <c r="M147" s="60">
        <v>41471</v>
      </c>
      <c r="N147" s="60">
        <v>41495</v>
      </c>
      <c r="O147" s="61">
        <v>0</v>
      </c>
      <c r="P147" s="62"/>
      <c r="Q147" s="66" t="s">
        <v>296</v>
      </c>
      <c r="R147" s="59"/>
      <c r="S147" s="59" t="s">
        <v>315</v>
      </c>
      <c r="T147" s="50" t="s">
        <v>490</v>
      </c>
      <c r="U147" s="11" t="s">
        <v>494</v>
      </c>
      <c r="V147" s="59" t="s">
        <v>309</v>
      </c>
      <c r="W147" s="53">
        <v>41642</v>
      </c>
      <c r="X147" s="59" t="s">
        <v>314</v>
      </c>
      <c r="Y147" s="59" t="s">
        <v>310</v>
      </c>
      <c r="Z147" s="59" t="s">
        <v>315</v>
      </c>
    </row>
    <row r="148" spans="1:26" ht="198" x14ac:dyDescent="0.25">
      <c r="A148" s="57">
        <v>2013</v>
      </c>
      <c r="B148" s="57">
        <v>42</v>
      </c>
      <c r="C148" s="4" t="s">
        <v>1137</v>
      </c>
      <c r="D148" s="66" t="s">
        <v>436</v>
      </c>
      <c r="E148" s="59" t="s">
        <v>303</v>
      </c>
      <c r="F148" s="57" t="s">
        <v>356</v>
      </c>
      <c r="G148" s="12">
        <v>197482500</v>
      </c>
      <c r="H148" s="48">
        <f t="shared" si="3"/>
        <v>197482500</v>
      </c>
      <c r="K148" s="60">
        <v>41555</v>
      </c>
      <c r="L148" s="53">
        <v>41651</v>
      </c>
      <c r="M148" s="60">
        <v>41555</v>
      </c>
      <c r="N148" s="60">
        <v>42011</v>
      </c>
      <c r="O148" s="61">
        <v>0</v>
      </c>
      <c r="P148" s="62">
        <v>360</v>
      </c>
      <c r="Q148" s="22" t="s">
        <v>295</v>
      </c>
      <c r="R148" s="59"/>
      <c r="S148" s="59" t="s">
        <v>315</v>
      </c>
      <c r="T148" s="50" t="s">
        <v>490</v>
      </c>
      <c r="U148" s="10" t="s">
        <v>493</v>
      </c>
      <c r="V148" s="59" t="s">
        <v>480</v>
      </c>
      <c r="W148" s="44"/>
      <c r="X148" s="59" t="s">
        <v>314</v>
      </c>
      <c r="Y148" s="59" t="s">
        <v>310</v>
      </c>
      <c r="Z148" s="59" t="s">
        <v>315</v>
      </c>
    </row>
    <row r="149" spans="1:26" ht="132" x14ac:dyDescent="0.25">
      <c r="A149" s="57">
        <v>2013</v>
      </c>
      <c r="B149" s="57">
        <v>43</v>
      </c>
      <c r="C149" s="58" t="s">
        <v>537</v>
      </c>
      <c r="D149" s="66" t="s">
        <v>437</v>
      </c>
      <c r="E149" s="59" t="s">
        <v>304</v>
      </c>
      <c r="F149" s="57" t="s">
        <v>357</v>
      </c>
      <c r="G149" s="12">
        <v>36080000</v>
      </c>
      <c r="H149" s="48">
        <f t="shared" si="3"/>
        <v>36080000</v>
      </c>
      <c r="K149" s="60">
        <v>41495</v>
      </c>
      <c r="L149" s="53">
        <v>41706</v>
      </c>
      <c r="M149" s="60">
        <v>41495</v>
      </c>
      <c r="N149" s="60">
        <v>41706</v>
      </c>
      <c r="O149" s="61">
        <v>0</v>
      </c>
      <c r="P149" s="62"/>
      <c r="Q149" s="66" t="s">
        <v>296</v>
      </c>
      <c r="R149" s="59"/>
      <c r="S149" s="59" t="s">
        <v>315</v>
      </c>
      <c r="T149" s="50" t="s">
        <v>490</v>
      </c>
      <c r="U149" s="11" t="s">
        <v>494</v>
      </c>
      <c r="V149" s="59" t="s">
        <v>309</v>
      </c>
      <c r="W149" s="53">
        <v>41766</v>
      </c>
      <c r="X149" s="59" t="s">
        <v>314</v>
      </c>
      <c r="Y149" s="59" t="s">
        <v>310</v>
      </c>
      <c r="Z149" s="59" t="s">
        <v>315</v>
      </c>
    </row>
    <row r="150" spans="1:26" ht="198" x14ac:dyDescent="0.25">
      <c r="A150" s="57">
        <v>2013</v>
      </c>
      <c r="B150" s="57">
        <v>44</v>
      </c>
      <c r="C150" s="58" t="s">
        <v>539</v>
      </c>
      <c r="D150" s="66" t="s">
        <v>438</v>
      </c>
      <c r="E150" s="59" t="s">
        <v>304</v>
      </c>
      <c r="F150" s="57" t="s">
        <v>358</v>
      </c>
      <c r="G150" s="12">
        <v>11870000</v>
      </c>
      <c r="H150" s="48">
        <f t="shared" si="3"/>
        <v>13870000</v>
      </c>
      <c r="K150" s="60">
        <v>41506</v>
      </c>
      <c r="L150" s="53">
        <v>41520</v>
      </c>
      <c r="M150" s="60">
        <v>41506</v>
      </c>
      <c r="N150" s="60">
        <v>41520</v>
      </c>
      <c r="O150" s="61">
        <v>2000000</v>
      </c>
      <c r="P150" s="62"/>
      <c r="Q150" s="25" t="s">
        <v>1139</v>
      </c>
      <c r="R150" s="59"/>
      <c r="S150" s="59" t="s">
        <v>315</v>
      </c>
      <c r="T150" s="50" t="s">
        <v>490</v>
      </c>
      <c r="U150" s="29" t="s">
        <v>493</v>
      </c>
      <c r="V150" s="59" t="s">
        <v>480</v>
      </c>
      <c r="W150" s="44"/>
      <c r="X150" s="59" t="s">
        <v>314</v>
      </c>
      <c r="Y150" s="59" t="s">
        <v>310</v>
      </c>
      <c r="Z150" s="59" t="s">
        <v>315</v>
      </c>
    </row>
    <row r="151" spans="1:26" ht="105.6" x14ac:dyDescent="0.25">
      <c r="A151" s="57">
        <v>2013</v>
      </c>
      <c r="B151" s="57">
        <v>45</v>
      </c>
      <c r="C151" s="58" t="s">
        <v>1117</v>
      </c>
      <c r="D151" s="66" t="s">
        <v>439</v>
      </c>
      <c r="E151" s="59" t="s">
        <v>303</v>
      </c>
      <c r="F151" s="57" t="s">
        <v>359</v>
      </c>
      <c r="G151" s="12">
        <v>1392000</v>
      </c>
      <c r="H151" s="48">
        <f t="shared" si="3"/>
        <v>1392000</v>
      </c>
      <c r="K151" s="60">
        <v>41500</v>
      </c>
      <c r="L151" s="53">
        <v>41652</v>
      </c>
      <c r="M151" s="60">
        <v>41500</v>
      </c>
      <c r="N151" s="60">
        <v>41652</v>
      </c>
      <c r="O151" s="61">
        <v>0</v>
      </c>
      <c r="P151" s="62"/>
      <c r="Q151" s="25" t="s">
        <v>299</v>
      </c>
      <c r="R151" s="59"/>
      <c r="S151" s="59" t="s">
        <v>315</v>
      </c>
      <c r="T151" s="50" t="s">
        <v>314</v>
      </c>
      <c r="U151" s="11" t="s">
        <v>314</v>
      </c>
      <c r="V151" s="59" t="s">
        <v>309</v>
      </c>
      <c r="W151" s="53">
        <v>41744</v>
      </c>
      <c r="X151" s="59" t="s">
        <v>314</v>
      </c>
      <c r="Y151" s="59" t="s">
        <v>310</v>
      </c>
      <c r="Z151" s="59" t="s">
        <v>315</v>
      </c>
    </row>
    <row r="152" spans="1:26" ht="79.2" x14ac:dyDescent="0.25">
      <c r="A152" s="57">
        <v>2013</v>
      </c>
      <c r="B152" s="57">
        <v>46</v>
      </c>
      <c r="C152" s="58" t="s">
        <v>540</v>
      </c>
      <c r="D152" s="47" t="s">
        <v>132</v>
      </c>
      <c r="E152" s="59" t="s">
        <v>303</v>
      </c>
      <c r="F152" s="57" t="s">
        <v>360</v>
      </c>
      <c r="G152" s="12">
        <v>3900000</v>
      </c>
      <c r="H152" s="48">
        <f t="shared" si="3"/>
        <v>3900000</v>
      </c>
      <c r="K152" s="60">
        <v>41506</v>
      </c>
      <c r="L152" s="53">
        <v>41566</v>
      </c>
      <c r="M152" s="60">
        <v>41506</v>
      </c>
      <c r="N152" s="60">
        <v>41566</v>
      </c>
      <c r="O152" s="61">
        <v>0</v>
      </c>
      <c r="P152" s="62"/>
      <c r="Q152" s="66" t="s">
        <v>296</v>
      </c>
      <c r="R152" s="59"/>
      <c r="S152" s="59" t="s">
        <v>315</v>
      </c>
      <c r="T152" s="50" t="s">
        <v>490</v>
      </c>
      <c r="U152" s="11" t="s">
        <v>493</v>
      </c>
      <c r="V152" s="59" t="s">
        <v>309</v>
      </c>
      <c r="W152" s="34">
        <v>41543</v>
      </c>
      <c r="X152" s="59" t="s">
        <v>314</v>
      </c>
      <c r="Y152" s="59" t="s">
        <v>313</v>
      </c>
      <c r="Z152" s="59" t="s">
        <v>315</v>
      </c>
    </row>
    <row r="153" spans="1:26" ht="132" x14ac:dyDescent="0.25">
      <c r="A153" s="57">
        <v>2013</v>
      </c>
      <c r="B153" s="57">
        <v>47</v>
      </c>
      <c r="C153" s="58" t="s">
        <v>541</v>
      </c>
      <c r="D153" s="66" t="s">
        <v>440</v>
      </c>
      <c r="E153" s="59" t="s">
        <v>303</v>
      </c>
      <c r="F153" s="57" t="s">
        <v>361</v>
      </c>
      <c r="G153" s="12">
        <v>45000000</v>
      </c>
      <c r="H153" s="48">
        <f t="shared" si="3"/>
        <v>45000000</v>
      </c>
      <c r="K153" s="60">
        <v>41520</v>
      </c>
      <c r="L153" s="53">
        <v>41559</v>
      </c>
      <c r="M153" s="60">
        <v>41520</v>
      </c>
      <c r="N153" s="60">
        <v>41559</v>
      </c>
      <c r="O153" s="61">
        <v>0</v>
      </c>
      <c r="P153" s="62"/>
      <c r="Q153" s="25" t="s">
        <v>1139</v>
      </c>
      <c r="R153" s="59"/>
      <c r="S153" s="59" t="s">
        <v>315</v>
      </c>
      <c r="T153" s="50" t="s">
        <v>490</v>
      </c>
      <c r="U153" s="11" t="s">
        <v>493</v>
      </c>
      <c r="V153" s="59" t="s">
        <v>309</v>
      </c>
      <c r="W153" s="34">
        <v>41627</v>
      </c>
      <c r="X153" s="59" t="s">
        <v>314</v>
      </c>
      <c r="Y153" s="59" t="s">
        <v>310</v>
      </c>
      <c r="Z153" s="59" t="s">
        <v>315</v>
      </c>
    </row>
    <row r="154" spans="1:26" ht="211.2" x14ac:dyDescent="0.25">
      <c r="A154" s="57">
        <v>2013</v>
      </c>
      <c r="B154" s="57">
        <v>48</v>
      </c>
      <c r="C154" s="58" t="s">
        <v>542</v>
      </c>
      <c r="D154" s="69" t="s">
        <v>410</v>
      </c>
      <c r="E154" s="59" t="s">
        <v>303</v>
      </c>
      <c r="F154" s="57" t="s">
        <v>346</v>
      </c>
      <c r="G154" s="12">
        <v>21800000</v>
      </c>
      <c r="H154" s="48">
        <f t="shared" si="3"/>
        <v>21800000</v>
      </c>
      <c r="K154" s="60">
        <v>41513</v>
      </c>
      <c r="L154" s="53">
        <v>41628</v>
      </c>
      <c r="M154" s="60">
        <v>41513</v>
      </c>
      <c r="N154" s="60">
        <v>41628</v>
      </c>
      <c r="O154" s="61">
        <v>0</v>
      </c>
      <c r="P154" s="62"/>
      <c r="Q154" s="25" t="s">
        <v>1140</v>
      </c>
      <c r="R154" s="59"/>
      <c r="S154" s="59" t="s">
        <v>315</v>
      </c>
      <c r="T154" s="50" t="s">
        <v>490</v>
      </c>
      <c r="U154" s="11" t="s">
        <v>493</v>
      </c>
      <c r="V154" s="59" t="s">
        <v>309</v>
      </c>
      <c r="W154" s="34">
        <v>41684</v>
      </c>
      <c r="X154" s="59" t="s">
        <v>314</v>
      </c>
      <c r="Y154" s="59" t="s">
        <v>310</v>
      </c>
      <c r="Z154" s="59" t="s">
        <v>315</v>
      </c>
    </row>
    <row r="155" spans="1:26" ht="145.19999999999999" x14ac:dyDescent="0.25">
      <c r="A155" s="57">
        <v>2013</v>
      </c>
      <c r="B155" s="57">
        <v>49</v>
      </c>
      <c r="C155" s="58" t="s">
        <v>543</v>
      </c>
      <c r="D155" s="66" t="s">
        <v>427</v>
      </c>
      <c r="E155" s="59" t="s">
        <v>303</v>
      </c>
      <c r="F155" s="57" t="s">
        <v>347</v>
      </c>
      <c r="G155" s="12">
        <v>21400000</v>
      </c>
      <c r="H155" s="48">
        <f t="shared" si="3"/>
        <v>21400000</v>
      </c>
      <c r="K155" s="60">
        <v>41521</v>
      </c>
      <c r="L155" s="53">
        <v>41628</v>
      </c>
      <c r="M155" s="60">
        <v>41521</v>
      </c>
      <c r="N155" s="68">
        <v>41628</v>
      </c>
      <c r="O155" s="61">
        <v>0</v>
      </c>
      <c r="P155" s="68"/>
      <c r="Q155" s="25" t="s">
        <v>1140</v>
      </c>
      <c r="R155" s="59"/>
      <c r="S155" s="59" t="s">
        <v>315</v>
      </c>
      <c r="T155" s="50" t="s">
        <v>490</v>
      </c>
      <c r="U155" s="11" t="s">
        <v>493</v>
      </c>
      <c r="V155" s="59" t="s">
        <v>309</v>
      </c>
      <c r="W155" s="34">
        <v>41654</v>
      </c>
      <c r="X155" s="59" t="s">
        <v>314</v>
      </c>
      <c r="Y155" s="59" t="s">
        <v>313</v>
      </c>
      <c r="Z155" s="59" t="s">
        <v>315</v>
      </c>
    </row>
    <row r="156" spans="1:26" ht="132" x14ac:dyDescent="0.25">
      <c r="A156" s="57">
        <v>2013</v>
      </c>
      <c r="B156" s="57">
        <v>50</v>
      </c>
      <c r="C156" s="58" t="s">
        <v>544</v>
      </c>
      <c r="D156" s="69" t="s">
        <v>441</v>
      </c>
      <c r="E156" s="59" t="s">
        <v>484</v>
      </c>
      <c r="F156" s="57" t="s">
        <v>362</v>
      </c>
      <c r="G156" s="12">
        <v>1500000</v>
      </c>
      <c r="H156" s="48">
        <f t="shared" si="3"/>
        <v>1500000</v>
      </c>
      <c r="K156" s="60">
        <v>41529</v>
      </c>
      <c r="L156" s="53">
        <v>41558</v>
      </c>
      <c r="M156" s="60">
        <v>41529</v>
      </c>
      <c r="N156" s="60">
        <v>41558</v>
      </c>
      <c r="O156" s="61">
        <v>0</v>
      </c>
      <c r="P156" s="62"/>
      <c r="Q156" s="66" t="s">
        <v>296</v>
      </c>
      <c r="R156" s="59"/>
      <c r="S156" s="59" t="s">
        <v>315</v>
      </c>
      <c r="T156" s="50" t="s">
        <v>490</v>
      </c>
      <c r="U156" s="11" t="s">
        <v>493</v>
      </c>
      <c r="V156" s="59" t="s">
        <v>480</v>
      </c>
      <c r="W156" s="19"/>
      <c r="X156" s="59" t="s">
        <v>314</v>
      </c>
      <c r="Y156" s="59" t="s">
        <v>310</v>
      </c>
      <c r="Z156" s="59" t="s">
        <v>315</v>
      </c>
    </row>
    <row r="157" spans="1:26" ht="132" x14ac:dyDescent="0.25">
      <c r="A157" s="57">
        <v>2013</v>
      </c>
      <c r="B157" s="57">
        <v>51</v>
      </c>
      <c r="C157" s="58" t="s">
        <v>545</v>
      </c>
      <c r="D157" s="69" t="s">
        <v>441</v>
      </c>
      <c r="E157" s="59" t="s">
        <v>303</v>
      </c>
      <c r="F157" s="57" t="s">
        <v>363</v>
      </c>
      <c r="G157" s="12">
        <v>1500000</v>
      </c>
      <c r="H157" s="48">
        <f t="shared" si="3"/>
        <v>1500000</v>
      </c>
      <c r="K157" s="60">
        <v>41528</v>
      </c>
      <c r="L157" s="53">
        <v>41557</v>
      </c>
      <c r="M157" s="60">
        <v>41528</v>
      </c>
      <c r="N157" s="60">
        <v>41557</v>
      </c>
      <c r="O157" s="61">
        <v>0</v>
      </c>
      <c r="P157" s="62"/>
      <c r="Q157" s="66" t="s">
        <v>296</v>
      </c>
      <c r="R157" s="59"/>
      <c r="S157" s="59" t="s">
        <v>315</v>
      </c>
      <c r="T157" s="50" t="s">
        <v>490</v>
      </c>
      <c r="U157" s="11" t="s">
        <v>493</v>
      </c>
      <c r="V157" s="59" t="s">
        <v>309</v>
      </c>
      <c r="W157" s="34">
        <v>41572</v>
      </c>
      <c r="X157" s="59" t="s">
        <v>314</v>
      </c>
      <c r="Y157" s="59" t="s">
        <v>310</v>
      </c>
      <c r="Z157" s="59" t="s">
        <v>315</v>
      </c>
    </row>
    <row r="158" spans="1:26" ht="132" x14ac:dyDescent="0.25">
      <c r="A158" s="57">
        <v>2013</v>
      </c>
      <c r="B158" s="57">
        <v>52</v>
      </c>
      <c r="C158" s="58" t="s">
        <v>546</v>
      </c>
      <c r="D158" s="69" t="s">
        <v>441</v>
      </c>
      <c r="E158" s="59" t="s">
        <v>303</v>
      </c>
      <c r="F158" s="57" t="s">
        <v>364</v>
      </c>
      <c r="G158" s="12">
        <v>1500000</v>
      </c>
      <c r="H158" s="48">
        <f t="shared" si="3"/>
        <v>1500000</v>
      </c>
      <c r="K158" s="60">
        <v>41528</v>
      </c>
      <c r="L158" s="53">
        <v>41557</v>
      </c>
      <c r="M158" s="60">
        <v>41528</v>
      </c>
      <c r="N158" s="60">
        <v>41557</v>
      </c>
      <c r="O158" s="61">
        <v>0</v>
      </c>
      <c r="P158" s="62"/>
      <c r="Q158" s="66" t="s">
        <v>296</v>
      </c>
      <c r="R158" s="59"/>
      <c r="S158" s="59" t="s">
        <v>315</v>
      </c>
      <c r="T158" s="50" t="s">
        <v>490</v>
      </c>
      <c r="U158" s="11" t="s">
        <v>493</v>
      </c>
      <c r="V158" s="59" t="s">
        <v>309</v>
      </c>
      <c r="W158" s="34">
        <v>41572</v>
      </c>
      <c r="X158" s="59" t="s">
        <v>314</v>
      </c>
      <c r="Y158" s="59" t="s">
        <v>310</v>
      </c>
      <c r="Z158" s="59" t="s">
        <v>315</v>
      </c>
    </row>
    <row r="159" spans="1:26" ht="132" x14ac:dyDescent="0.25">
      <c r="A159" s="57">
        <v>2013</v>
      </c>
      <c r="B159" s="57">
        <v>53</v>
      </c>
      <c r="C159" s="58" t="s">
        <v>548</v>
      </c>
      <c r="D159" s="69" t="s">
        <v>441</v>
      </c>
      <c r="E159" s="59" t="s">
        <v>303</v>
      </c>
      <c r="F159" s="57" t="s">
        <v>365</v>
      </c>
      <c r="G159" s="12">
        <v>1500000</v>
      </c>
      <c r="H159" s="48">
        <f t="shared" si="3"/>
        <v>1500000</v>
      </c>
      <c r="K159" s="60">
        <v>41528</v>
      </c>
      <c r="L159" s="53">
        <v>41562</v>
      </c>
      <c r="M159" s="60">
        <v>41528</v>
      </c>
      <c r="N159" s="60">
        <v>41562</v>
      </c>
      <c r="O159" s="61">
        <v>0</v>
      </c>
      <c r="P159" s="62"/>
      <c r="Q159" s="66" t="s">
        <v>296</v>
      </c>
      <c r="R159" s="59"/>
      <c r="S159" s="59" t="s">
        <v>315</v>
      </c>
      <c r="T159" s="50" t="s">
        <v>490</v>
      </c>
      <c r="U159" s="11" t="s">
        <v>493</v>
      </c>
      <c r="V159" s="59" t="s">
        <v>309</v>
      </c>
      <c r="W159" s="34">
        <v>41649</v>
      </c>
      <c r="X159" s="59" t="s">
        <v>314</v>
      </c>
      <c r="Y159" s="59" t="s">
        <v>310</v>
      </c>
      <c r="Z159" s="59" t="s">
        <v>315</v>
      </c>
    </row>
    <row r="160" spans="1:26" ht="66" x14ac:dyDescent="0.25">
      <c r="A160" s="57">
        <v>2013</v>
      </c>
      <c r="B160" s="57">
        <v>54</v>
      </c>
      <c r="C160" s="58" t="s">
        <v>549</v>
      </c>
      <c r="D160" s="69" t="s">
        <v>442</v>
      </c>
      <c r="E160" s="59" t="s">
        <v>304</v>
      </c>
      <c r="F160" s="57" t="s">
        <v>338</v>
      </c>
      <c r="G160" s="12">
        <v>44800000</v>
      </c>
      <c r="H160" s="48">
        <f t="shared" si="3"/>
        <v>44800000</v>
      </c>
      <c r="K160" s="60">
        <v>41521</v>
      </c>
      <c r="L160" s="53">
        <v>41530</v>
      </c>
      <c r="M160" s="60">
        <v>41521</v>
      </c>
      <c r="N160" s="60">
        <v>41530</v>
      </c>
      <c r="O160" s="61">
        <v>0</v>
      </c>
      <c r="P160" s="62"/>
      <c r="Q160" s="25" t="s">
        <v>1139</v>
      </c>
      <c r="R160" s="59"/>
      <c r="S160" s="59" t="s">
        <v>315</v>
      </c>
      <c r="T160" s="50" t="s">
        <v>490</v>
      </c>
      <c r="U160" s="11" t="s">
        <v>493</v>
      </c>
      <c r="V160" s="59" t="s">
        <v>309</v>
      </c>
      <c r="W160" s="34">
        <v>41583</v>
      </c>
      <c r="X160" s="59" t="s">
        <v>314</v>
      </c>
      <c r="Y160" s="59" t="s">
        <v>310</v>
      </c>
      <c r="Z160" s="59" t="s">
        <v>315</v>
      </c>
    </row>
    <row r="161" spans="1:26" ht="145.19999999999999" x14ac:dyDescent="0.25">
      <c r="A161" s="57">
        <v>2013</v>
      </c>
      <c r="B161" s="57">
        <v>55</v>
      </c>
      <c r="C161" s="58" t="s">
        <v>551</v>
      </c>
      <c r="D161" s="69" t="s">
        <v>443</v>
      </c>
      <c r="E161" s="59" t="s">
        <v>304</v>
      </c>
      <c r="F161" s="57" t="s">
        <v>366</v>
      </c>
      <c r="G161" s="12">
        <v>27782174</v>
      </c>
      <c r="H161" s="48">
        <f t="shared" si="3"/>
        <v>27782174</v>
      </c>
      <c r="K161" s="60">
        <v>41527</v>
      </c>
      <c r="L161" s="53">
        <v>41617</v>
      </c>
      <c r="M161" s="60">
        <v>41527</v>
      </c>
      <c r="N161" s="60">
        <v>41617</v>
      </c>
      <c r="O161" s="61">
        <v>0</v>
      </c>
      <c r="P161" s="62"/>
      <c r="Q161" s="66" t="s">
        <v>302</v>
      </c>
      <c r="R161" s="59"/>
      <c r="S161" s="59" t="s">
        <v>315</v>
      </c>
      <c r="T161" s="50" t="s">
        <v>490</v>
      </c>
      <c r="U161" s="11" t="s">
        <v>493</v>
      </c>
      <c r="V161" s="59" t="s">
        <v>309</v>
      </c>
      <c r="W161" s="53">
        <v>41677</v>
      </c>
      <c r="X161" s="59" t="s">
        <v>314</v>
      </c>
      <c r="Y161" s="59" t="s">
        <v>310</v>
      </c>
      <c r="Z161" s="59" t="s">
        <v>315</v>
      </c>
    </row>
    <row r="162" spans="1:26" ht="92.4" x14ac:dyDescent="0.25">
      <c r="A162" s="57">
        <v>2013</v>
      </c>
      <c r="B162" s="57">
        <v>56</v>
      </c>
      <c r="C162" s="58" t="s">
        <v>550</v>
      </c>
      <c r="D162" s="69" t="s">
        <v>444</v>
      </c>
      <c r="E162" s="59" t="s">
        <v>304</v>
      </c>
      <c r="F162" s="57" t="s">
        <v>367</v>
      </c>
      <c r="G162" s="12">
        <v>31200000</v>
      </c>
      <c r="H162" s="48">
        <f t="shared" ref="H162:H168" si="4">G162+O162</f>
        <v>46800000</v>
      </c>
      <c r="K162" s="60">
        <v>41522</v>
      </c>
      <c r="L162" s="53">
        <v>41871</v>
      </c>
      <c r="M162" s="60">
        <v>41522</v>
      </c>
      <c r="N162" s="60">
        <v>41961</v>
      </c>
      <c r="O162" s="61">
        <f>15600000</f>
        <v>15600000</v>
      </c>
      <c r="P162" s="62">
        <v>90</v>
      </c>
      <c r="Q162" s="66" t="s">
        <v>296</v>
      </c>
      <c r="R162" s="59"/>
      <c r="S162" s="59" t="s">
        <v>315</v>
      </c>
      <c r="T162" s="50" t="s">
        <v>490</v>
      </c>
      <c r="U162" s="29" t="s">
        <v>493</v>
      </c>
      <c r="V162" s="59" t="s">
        <v>480</v>
      </c>
      <c r="W162" s="19"/>
      <c r="X162" s="59" t="s">
        <v>314</v>
      </c>
      <c r="Y162" s="59" t="s">
        <v>310</v>
      </c>
      <c r="Z162" s="59" t="s">
        <v>315</v>
      </c>
    </row>
    <row r="163" spans="1:26" ht="250.8" x14ac:dyDescent="0.25">
      <c r="A163" s="57">
        <v>2013</v>
      </c>
      <c r="B163" s="57">
        <v>57</v>
      </c>
      <c r="C163" s="58" t="s">
        <v>552</v>
      </c>
      <c r="D163" s="66" t="s">
        <v>423</v>
      </c>
      <c r="E163" s="59" t="s">
        <v>303</v>
      </c>
      <c r="F163" s="57" t="s">
        <v>340</v>
      </c>
      <c r="G163" s="12">
        <v>18600000</v>
      </c>
      <c r="H163" s="48">
        <f t="shared" si="4"/>
        <v>18600000</v>
      </c>
      <c r="K163" s="60">
        <v>41536</v>
      </c>
      <c r="L163" s="53">
        <v>0</v>
      </c>
      <c r="M163" s="60">
        <v>41536</v>
      </c>
      <c r="N163" s="68">
        <v>41628</v>
      </c>
      <c r="O163" s="61">
        <v>0</v>
      </c>
      <c r="P163" s="68">
        <v>41628</v>
      </c>
      <c r="Q163" s="25" t="s">
        <v>1140</v>
      </c>
      <c r="R163" s="59"/>
      <c r="S163" s="59" t="s">
        <v>315</v>
      </c>
      <c r="T163" s="50" t="s">
        <v>490</v>
      </c>
      <c r="U163" s="11" t="s">
        <v>493</v>
      </c>
      <c r="V163" s="59" t="s">
        <v>309</v>
      </c>
      <c r="W163" s="53">
        <v>41653</v>
      </c>
      <c r="X163" s="59" t="s">
        <v>314</v>
      </c>
      <c r="Y163" s="59" t="s">
        <v>310</v>
      </c>
      <c r="Z163" s="59" t="s">
        <v>315</v>
      </c>
    </row>
    <row r="164" spans="1:26" ht="211.2" x14ac:dyDescent="0.25">
      <c r="A164" s="57">
        <v>2013</v>
      </c>
      <c r="B164" s="57">
        <v>58</v>
      </c>
      <c r="C164" s="58" t="s">
        <v>553</v>
      </c>
      <c r="D164" s="69" t="s">
        <v>410</v>
      </c>
      <c r="E164" s="59" t="s">
        <v>303</v>
      </c>
      <c r="F164" s="57" t="s">
        <v>341</v>
      </c>
      <c r="G164" s="12">
        <v>18600000</v>
      </c>
      <c r="H164" s="48">
        <f t="shared" si="4"/>
        <v>18600000</v>
      </c>
      <c r="K164" s="60">
        <v>41536</v>
      </c>
      <c r="L164" s="53">
        <v>41628</v>
      </c>
      <c r="M164" s="60">
        <v>41536</v>
      </c>
      <c r="N164" s="68">
        <v>41628</v>
      </c>
      <c r="O164" s="61">
        <v>0</v>
      </c>
      <c r="P164" s="62"/>
      <c r="Q164" s="25" t="s">
        <v>1140</v>
      </c>
      <c r="R164" s="59"/>
      <c r="S164" s="59" t="s">
        <v>315</v>
      </c>
      <c r="T164" s="50" t="s">
        <v>490</v>
      </c>
      <c r="U164" s="11" t="s">
        <v>493</v>
      </c>
      <c r="V164" s="59" t="s">
        <v>309</v>
      </c>
      <c r="W164" s="53">
        <v>41690</v>
      </c>
      <c r="X164" s="59" t="s">
        <v>314</v>
      </c>
      <c r="Y164" s="59" t="s">
        <v>310</v>
      </c>
      <c r="Z164" s="59" t="s">
        <v>315</v>
      </c>
    </row>
    <row r="165" spans="1:26" ht="330" x14ac:dyDescent="0.25">
      <c r="A165" s="57">
        <v>2013</v>
      </c>
      <c r="B165" s="57">
        <v>59</v>
      </c>
      <c r="C165" s="58" t="s">
        <v>554</v>
      </c>
      <c r="D165" s="50" t="s">
        <v>445</v>
      </c>
      <c r="E165" s="59" t="s">
        <v>304</v>
      </c>
      <c r="F165" s="57" t="s">
        <v>368</v>
      </c>
      <c r="G165" s="12">
        <v>5800000</v>
      </c>
      <c r="H165" s="48">
        <f t="shared" si="4"/>
        <v>6960000</v>
      </c>
      <c r="K165" s="60">
        <v>41537</v>
      </c>
      <c r="L165" s="53">
        <v>41537</v>
      </c>
      <c r="M165" s="60">
        <v>41537</v>
      </c>
      <c r="N165" s="60">
        <v>41537</v>
      </c>
      <c r="O165" s="61">
        <v>1160000</v>
      </c>
      <c r="P165" s="62"/>
      <c r="Q165" s="66" t="s">
        <v>296</v>
      </c>
      <c r="R165" s="59"/>
      <c r="S165" s="59" t="s">
        <v>315</v>
      </c>
      <c r="T165" s="50" t="s">
        <v>490</v>
      </c>
      <c r="U165" s="11" t="s">
        <v>493</v>
      </c>
      <c r="V165" s="59" t="s">
        <v>309</v>
      </c>
      <c r="W165" s="53">
        <v>41619</v>
      </c>
      <c r="X165" s="59" t="s">
        <v>314</v>
      </c>
      <c r="Y165" s="59" t="s">
        <v>310</v>
      </c>
      <c r="Z165" s="59" t="s">
        <v>315</v>
      </c>
    </row>
    <row r="166" spans="1:26" ht="105.6" x14ac:dyDescent="0.25">
      <c r="A166" s="57">
        <v>2013</v>
      </c>
      <c r="B166" s="57">
        <v>60</v>
      </c>
      <c r="C166" s="58" t="s">
        <v>555</v>
      </c>
      <c r="D166" s="66" t="s">
        <v>446</v>
      </c>
      <c r="E166" s="59" t="s">
        <v>304</v>
      </c>
      <c r="F166" s="57" t="s">
        <v>369</v>
      </c>
      <c r="G166" s="12">
        <v>4845900</v>
      </c>
      <c r="H166" s="48">
        <f t="shared" si="4"/>
        <v>7268850</v>
      </c>
      <c r="K166" s="60">
        <v>41537</v>
      </c>
      <c r="L166" s="53">
        <v>41537</v>
      </c>
      <c r="M166" s="60">
        <v>41537</v>
      </c>
      <c r="N166" s="60">
        <v>41537</v>
      </c>
      <c r="O166" s="61">
        <v>2422950</v>
      </c>
      <c r="P166" s="62"/>
      <c r="Q166" s="66" t="s">
        <v>296</v>
      </c>
      <c r="R166" s="59"/>
      <c r="S166" s="59" t="s">
        <v>315</v>
      </c>
      <c r="T166" s="50" t="s">
        <v>490</v>
      </c>
      <c r="U166" s="10" t="s">
        <v>493</v>
      </c>
      <c r="V166" s="59" t="s">
        <v>309</v>
      </c>
      <c r="W166" s="53">
        <v>41655</v>
      </c>
      <c r="X166" s="59" t="s">
        <v>314</v>
      </c>
      <c r="Y166" s="59" t="s">
        <v>310</v>
      </c>
      <c r="Z166" s="59" t="s">
        <v>315</v>
      </c>
    </row>
    <row r="167" spans="1:26" ht="237.6" x14ac:dyDescent="0.25">
      <c r="A167" s="57">
        <v>2013</v>
      </c>
      <c r="B167" s="57">
        <v>61</v>
      </c>
      <c r="C167" s="58" t="s">
        <v>556</v>
      </c>
      <c r="D167" s="66" t="s">
        <v>425</v>
      </c>
      <c r="E167" s="59" t="s">
        <v>303</v>
      </c>
      <c r="F167" s="57" t="s">
        <v>344</v>
      </c>
      <c r="G167" s="12">
        <v>11734000</v>
      </c>
      <c r="H167" s="48">
        <f t="shared" si="4"/>
        <v>11734000</v>
      </c>
      <c r="K167" s="60">
        <v>41540</v>
      </c>
      <c r="L167" s="53">
        <v>41628</v>
      </c>
      <c r="M167" s="60">
        <v>41540</v>
      </c>
      <c r="N167" s="60">
        <v>41628</v>
      </c>
      <c r="O167" s="61">
        <v>0</v>
      </c>
      <c r="P167" s="62"/>
      <c r="Q167" s="25" t="s">
        <v>1140</v>
      </c>
      <c r="R167" s="59"/>
      <c r="S167" s="59" t="s">
        <v>315</v>
      </c>
      <c r="T167" s="50" t="s">
        <v>490</v>
      </c>
      <c r="U167" s="11" t="s">
        <v>493</v>
      </c>
      <c r="V167" s="59" t="s">
        <v>309</v>
      </c>
      <c r="W167" s="53">
        <v>41628</v>
      </c>
      <c r="X167" s="59" t="s">
        <v>314</v>
      </c>
      <c r="Y167" s="59" t="s">
        <v>310</v>
      </c>
      <c r="Z167" s="59" t="s">
        <v>315</v>
      </c>
    </row>
    <row r="168" spans="1:26" ht="211.2" x14ac:dyDescent="0.25">
      <c r="A168" s="57">
        <v>2013</v>
      </c>
      <c r="B168" s="57">
        <v>62</v>
      </c>
      <c r="C168" s="58" t="s">
        <v>557</v>
      </c>
      <c r="D168" s="69" t="s">
        <v>410</v>
      </c>
      <c r="E168" s="59" t="s">
        <v>484</v>
      </c>
      <c r="F168" s="57" t="s">
        <v>342</v>
      </c>
      <c r="G168" s="12">
        <v>8800000</v>
      </c>
      <c r="H168" s="48">
        <f t="shared" si="4"/>
        <v>8800000</v>
      </c>
      <c r="K168" s="60">
        <v>41540</v>
      </c>
      <c r="L168" s="53">
        <v>41628</v>
      </c>
      <c r="M168" s="60">
        <v>41540</v>
      </c>
      <c r="N168" s="60">
        <v>41628</v>
      </c>
      <c r="O168" s="61">
        <v>0</v>
      </c>
      <c r="P168" s="62"/>
      <c r="Q168" s="25" t="s">
        <v>1140</v>
      </c>
      <c r="R168" s="59"/>
      <c r="S168" s="59" t="s">
        <v>315</v>
      </c>
      <c r="T168" s="50" t="s">
        <v>490</v>
      </c>
      <c r="U168" s="11" t="s">
        <v>493</v>
      </c>
      <c r="V168" s="59" t="s">
        <v>309</v>
      </c>
      <c r="W168" s="53">
        <v>41684</v>
      </c>
      <c r="X168" s="59" t="s">
        <v>314</v>
      </c>
      <c r="Y168" s="59" t="s">
        <v>310</v>
      </c>
      <c r="Z168" s="59" t="s">
        <v>315</v>
      </c>
    </row>
    <row r="169" spans="1:26" s="29" customFormat="1" ht="224.4" x14ac:dyDescent="0.25">
      <c r="A169" s="26">
        <v>2013</v>
      </c>
      <c r="B169" s="26">
        <v>63</v>
      </c>
      <c r="C169" s="21" t="s">
        <v>560</v>
      </c>
      <c r="D169" s="73" t="s">
        <v>447</v>
      </c>
      <c r="E169" s="19" t="s">
        <v>306</v>
      </c>
      <c r="F169" s="26" t="s">
        <v>370</v>
      </c>
      <c r="G169" s="74">
        <v>77584803</v>
      </c>
      <c r="H169" s="23">
        <f>G169+M170</f>
        <v>77626357</v>
      </c>
      <c r="K169" s="75">
        <v>41555</v>
      </c>
      <c r="L169" s="53">
        <v>41599</v>
      </c>
      <c r="M169" s="75">
        <v>41555</v>
      </c>
      <c r="N169" s="75">
        <v>41599</v>
      </c>
      <c r="O169" s="29">
        <v>0</v>
      </c>
      <c r="P169" s="29">
        <v>0</v>
      </c>
      <c r="Q169" s="31" t="s">
        <v>302</v>
      </c>
      <c r="R169" s="19"/>
      <c r="S169" s="19" t="s">
        <v>315</v>
      </c>
      <c r="T169" s="26" t="s">
        <v>490</v>
      </c>
      <c r="U169" s="29" t="s">
        <v>493</v>
      </c>
      <c r="V169" s="19" t="s">
        <v>311</v>
      </c>
      <c r="W169" s="19"/>
      <c r="X169" s="19" t="s">
        <v>314</v>
      </c>
      <c r="Y169" s="19" t="s">
        <v>310</v>
      </c>
      <c r="Z169" s="19" t="s">
        <v>315</v>
      </c>
    </row>
    <row r="170" spans="1:26" s="29" customFormat="1" ht="66" x14ac:dyDescent="0.25">
      <c r="A170" s="26">
        <v>2013</v>
      </c>
      <c r="B170" s="26">
        <v>64</v>
      </c>
      <c r="C170" s="21" t="s">
        <v>561</v>
      </c>
      <c r="D170" s="31" t="s">
        <v>416</v>
      </c>
      <c r="E170" s="19" t="s">
        <v>303</v>
      </c>
      <c r="F170" s="26" t="s">
        <v>495</v>
      </c>
      <c r="G170" s="74">
        <v>13566666</v>
      </c>
      <c r="H170" s="23">
        <f t="shared" ref="H170:H201" si="5">G170+O170</f>
        <v>13566666</v>
      </c>
      <c r="K170" s="165">
        <v>41554</v>
      </c>
      <c r="L170" s="53">
        <v>41645</v>
      </c>
      <c r="M170" s="165">
        <v>41554</v>
      </c>
      <c r="N170" s="34">
        <v>41645</v>
      </c>
      <c r="O170" s="76">
        <v>0</v>
      </c>
      <c r="P170" s="24"/>
      <c r="Q170" s="31" t="s">
        <v>302</v>
      </c>
      <c r="R170" s="19"/>
      <c r="S170" s="19" t="s">
        <v>315</v>
      </c>
      <c r="T170" s="26" t="s">
        <v>490</v>
      </c>
      <c r="U170" s="29" t="s">
        <v>493</v>
      </c>
      <c r="V170" s="19" t="s">
        <v>309</v>
      </c>
      <c r="W170" s="34">
        <v>41799</v>
      </c>
      <c r="X170" s="19" t="s">
        <v>314</v>
      </c>
      <c r="Y170" s="19" t="s">
        <v>313</v>
      </c>
      <c r="Z170" s="19" t="s">
        <v>315</v>
      </c>
    </row>
    <row r="171" spans="1:26" ht="198" x14ac:dyDescent="0.25">
      <c r="A171" s="57">
        <v>2013</v>
      </c>
      <c r="B171" s="57">
        <v>65</v>
      </c>
      <c r="C171" s="19" t="s">
        <v>1118</v>
      </c>
      <c r="D171" s="66" t="s">
        <v>448</v>
      </c>
      <c r="E171" s="59" t="s">
        <v>303</v>
      </c>
      <c r="F171" s="57" t="s">
        <v>371</v>
      </c>
      <c r="G171" s="12">
        <v>80000000</v>
      </c>
      <c r="H171" s="48">
        <f t="shared" si="5"/>
        <v>117932000</v>
      </c>
      <c r="K171" s="60">
        <v>41596</v>
      </c>
      <c r="L171" s="53">
        <v>41748</v>
      </c>
      <c r="M171" s="60">
        <v>41596</v>
      </c>
      <c r="N171" s="60">
        <v>41868</v>
      </c>
      <c r="O171" s="61">
        <f>37932000</f>
        <v>37932000</v>
      </c>
      <c r="P171" s="62">
        <v>120</v>
      </c>
      <c r="Q171" s="66" t="s">
        <v>404</v>
      </c>
      <c r="R171" s="59"/>
      <c r="S171" s="59" t="s">
        <v>315</v>
      </c>
      <c r="T171" s="50" t="s">
        <v>490</v>
      </c>
      <c r="U171" s="11" t="s">
        <v>493</v>
      </c>
      <c r="V171" s="59" t="s">
        <v>480</v>
      </c>
      <c r="W171" s="44"/>
      <c r="X171" s="59" t="s">
        <v>314</v>
      </c>
      <c r="Y171" s="59" t="s">
        <v>310</v>
      </c>
      <c r="Z171" s="59" t="s">
        <v>315</v>
      </c>
    </row>
    <row r="172" spans="1:26" ht="79.2" x14ac:dyDescent="0.25">
      <c r="A172" s="57">
        <v>2013</v>
      </c>
      <c r="B172" s="57">
        <v>66</v>
      </c>
      <c r="C172" s="58" t="s">
        <v>1120</v>
      </c>
      <c r="D172" s="47" t="s">
        <v>132</v>
      </c>
      <c r="E172" s="59" t="s">
        <v>303</v>
      </c>
      <c r="F172" s="57" t="s">
        <v>372</v>
      </c>
      <c r="G172" s="12">
        <v>5525000</v>
      </c>
      <c r="H172" s="48">
        <f t="shared" si="5"/>
        <v>5525000</v>
      </c>
      <c r="K172" s="77" t="s">
        <v>562</v>
      </c>
      <c r="L172" s="53">
        <v>41631</v>
      </c>
      <c r="M172" s="77" t="s">
        <v>562</v>
      </c>
      <c r="N172" s="77">
        <v>41631</v>
      </c>
      <c r="O172" s="61">
        <v>0</v>
      </c>
      <c r="P172" s="11"/>
      <c r="Q172" s="66" t="s">
        <v>296</v>
      </c>
      <c r="R172" s="59"/>
      <c r="S172" s="59" t="s">
        <v>315</v>
      </c>
      <c r="T172" s="50" t="s">
        <v>490</v>
      </c>
      <c r="U172" s="11" t="s">
        <v>493</v>
      </c>
      <c r="V172" s="59" t="s">
        <v>309</v>
      </c>
      <c r="W172" s="53">
        <v>41719</v>
      </c>
      <c r="X172" s="59" t="s">
        <v>314</v>
      </c>
      <c r="Y172" s="59" t="s">
        <v>310</v>
      </c>
      <c r="Z172" s="59" t="s">
        <v>315</v>
      </c>
    </row>
    <row r="173" spans="1:26" ht="132" x14ac:dyDescent="0.25">
      <c r="A173" s="57">
        <v>2013</v>
      </c>
      <c r="B173" s="57">
        <v>67</v>
      </c>
      <c r="C173" s="58" t="s">
        <v>563</v>
      </c>
      <c r="D173" s="66" t="s">
        <v>449</v>
      </c>
      <c r="E173" s="59" t="s">
        <v>303</v>
      </c>
      <c r="F173" s="57" t="s">
        <v>364</v>
      </c>
      <c r="G173" s="12">
        <v>3000000</v>
      </c>
      <c r="H173" s="48">
        <f t="shared" si="5"/>
        <v>3000000</v>
      </c>
      <c r="K173" s="60">
        <v>41571</v>
      </c>
      <c r="L173" s="53">
        <v>41631</v>
      </c>
      <c r="M173" s="60">
        <v>41571</v>
      </c>
      <c r="N173" s="68">
        <v>41631</v>
      </c>
      <c r="O173" s="61">
        <v>0</v>
      </c>
      <c r="P173" s="68"/>
      <c r="Q173" s="66" t="s">
        <v>296</v>
      </c>
      <c r="R173" s="59"/>
      <c r="S173" s="59" t="s">
        <v>315</v>
      </c>
      <c r="T173" s="50" t="s">
        <v>490</v>
      </c>
      <c r="U173" s="11" t="s">
        <v>493</v>
      </c>
      <c r="V173" s="59" t="s">
        <v>309</v>
      </c>
      <c r="W173" s="53">
        <v>41652</v>
      </c>
      <c r="X173" s="59" t="s">
        <v>314</v>
      </c>
      <c r="Y173" s="59" t="s">
        <v>310</v>
      </c>
      <c r="Z173" s="59" t="s">
        <v>315</v>
      </c>
    </row>
    <row r="174" spans="1:26" ht="171.6" x14ac:dyDescent="0.25">
      <c r="A174" s="57">
        <v>2013</v>
      </c>
      <c r="B174" s="57">
        <v>68</v>
      </c>
      <c r="C174" s="58" t="s">
        <v>1119</v>
      </c>
      <c r="D174" s="69" t="s">
        <v>450</v>
      </c>
      <c r="E174" s="59" t="s">
        <v>303</v>
      </c>
      <c r="F174" s="57" t="s">
        <v>363</v>
      </c>
      <c r="G174" s="12">
        <v>3000000</v>
      </c>
      <c r="H174" s="48">
        <f t="shared" si="5"/>
        <v>3000000</v>
      </c>
      <c r="K174" s="60">
        <v>41571</v>
      </c>
      <c r="L174" s="53">
        <v>41631</v>
      </c>
      <c r="M174" s="60">
        <v>41571</v>
      </c>
      <c r="N174" s="68">
        <v>41631</v>
      </c>
      <c r="O174" s="61">
        <v>0</v>
      </c>
      <c r="P174" s="62"/>
      <c r="Q174" s="66" t="s">
        <v>296</v>
      </c>
      <c r="R174" s="59"/>
      <c r="S174" s="59" t="s">
        <v>315</v>
      </c>
      <c r="T174" s="50" t="s">
        <v>490</v>
      </c>
      <c r="U174" s="11" t="s">
        <v>493</v>
      </c>
      <c r="V174" s="59" t="s">
        <v>309</v>
      </c>
      <c r="W174" s="53">
        <v>41652</v>
      </c>
      <c r="X174" s="59" t="s">
        <v>314</v>
      </c>
      <c r="Y174" s="59" t="s">
        <v>310</v>
      </c>
      <c r="Z174" s="59" t="s">
        <v>315</v>
      </c>
    </row>
    <row r="175" spans="1:26" ht="79.2" x14ac:dyDescent="0.25">
      <c r="A175" s="57">
        <v>2013</v>
      </c>
      <c r="B175" s="57">
        <v>69</v>
      </c>
      <c r="C175" s="58" t="s">
        <v>564</v>
      </c>
      <c r="D175" s="47" t="s">
        <v>132</v>
      </c>
      <c r="E175" s="59" t="s">
        <v>303</v>
      </c>
      <c r="F175" s="57" t="s">
        <v>360</v>
      </c>
      <c r="G175" s="12">
        <v>5525000</v>
      </c>
      <c r="H175" s="48">
        <f t="shared" si="5"/>
        <v>5525000</v>
      </c>
      <c r="K175" s="60">
        <v>41571</v>
      </c>
      <c r="L175" s="53">
        <v>41631</v>
      </c>
      <c r="M175" s="60">
        <v>41571</v>
      </c>
      <c r="N175" s="68">
        <v>41631</v>
      </c>
      <c r="O175" s="61">
        <v>0</v>
      </c>
      <c r="P175" s="62"/>
      <c r="Q175" s="66" t="s">
        <v>296</v>
      </c>
      <c r="R175" s="59"/>
      <c r="S175" s="59" t="s">
        <v>315</v>
      </c>
      <c r="T175" s="50" t="s">
        <v>490</v>
      </c>
      <c r="U175" s="11" t="s">
        <v>493</v>
      </c>
      <c r="V175" s="59" t="s">
        <v>480</v>
      </c>
      <c r="W175" s="44"/>
      <c r="X175" s="59" t="s">
        <v>314</v>
      </c>
      <c r="Y175" s="59" t="s">
        <v>310</v>
      </c>
      <c r="Z175" s="59" t="s">
        <v>315</v>
      </c>
    </row>
    <row r="176" spans="1:26" ht="102.75" customHeight="1" x14ac:dyDescent="0.25">
      <c r="A176" s="57">
        <v>2013</v>
      </c>
      <c r="B176" s="57">
        <v>70</v>
      </c>
      <c r="C176" s="58" t="s">
        <v>1123</v>
      </c>
      <c r="D176" s="47" t="s">
        <v>451</v>
      </c>
      <c r="E176" s="59" t="s">
        <v>303</v>
      </c>
      <c r="F176" s="57" t="s">
        <v>351</v>
      </c>
      <c r="G176" s="12">
        <v>75223125</v>
      </c>
      <c r="H176" s="48">
        <f t="shared" si="5"/>
        <v>93223125</v>
      </c>
      <c r="K176" s="60">
        <v>41572</v>
      </c>
      <c r="L176" s="53">
        <v>41632</v>
      </c>
      <c r="M176" s="60">
        <v>41572</v>
      </c>
      <c r="N176" s="60">
        <v>41632</v>
      </c>
      <c r="O176" s="61">
        <v>18000000</v>
      </c>
      <c r="P176" s="62"/>
      <c r="Q176" s="66" t="s">
        <v>298</v>
      </c>
      <c r="R176" s="59"/>
      <c r="S176" s="59" t="s">
        <v>315</v>
      </c>
      <c r="T176" s="50" t="s">
        <v>490</v>
      </c>
      <c r="U176" s="11" t="s">
        <v>493</v>
      </c>
      <c r="V176" s="59" t="s">
        <v>309</v>
      </c>
      <c r="W176" s="53">
        <v>41808</v>
      </c>
      <c r="X176" s="59" t="s">
        <v>314</v>
      </c>
      <c r="Y176" s="59" t="s">
        <v>310</v>
      </c>
      <c r="Z176" s="59" t="s">
        <v>315</v>
      </c>
    </row>
    <row r="177" spans="1:26" ht="158.4" x14ac:dyDescent="0.25">
      <c r="A177" s="57">
        <v>2013</v>
      </c>
      <c r="B177" s="57">
        <v>71</v>
      </c>
      <c r="C177" s="58" t="s">
        <v>558</v>
      </c>
      <c r="D177" s="47" t="s">
        <v>452</v>
      </c>
      <c r="E177" s="59" t="s">
        <v>304</v>
      </c>
      <c r="F177" s="57" t="s">
        <v>373</v>
      </c>
      <c r="G177" s="12">
        <v>7961013</v>
      </c>
      <c r="H177" s="48">
        <f t="shared" si="5"/>
        <v>7961013</v>
      </c>
      <c r="K177" s="60">
        <v>41584</v>
      </c>
      <c r="L177" s="53">
        <v>41593</v>
      </c>
      <c r="M177" s="60">
        <v>41584</v>
      </c>
      <c r="N177" s="60">
        <v>41593</v>
      </c>
      <c r="O177" s="61">
        <v>0</v>
      </c>
      <c r="P177" s="62"/>
      <c r="Q177" s="66" t="s">
        <v>302</v>
      </c>
      <c r="R177" s="59"/>
      <c r="S177" s="59" t="s">
        <v>315</v>
      </c>
      <c r="T177" s="50" t="s">
        <v>490</v>
      </c>
      <c r="U177" s="11" t="s">
        <v>493</v>
      </c>
      <c r="V177" s="59" t="s">
        <v>309</v>
      </c>
      <c r="W177" s="53">
        <v>41652</v>
      </c>
      <c r="X177" s="59" t="s">
        <v>314</v>
      </c>
      <c r="Y177" s="59" t="s">
        <v>310</v>
      </c>
      <c r="Z177" s="59" t="s">
        <v>315</v>
      </c>
    </row>
    <row r="178" spans="1:26" ht="105.6" x14ac:dyDescent="0.25">
      <c r="A178" s="57">
        <v>2013</v>
      </c>
      <c r="B178" s="57">
        <v>72</v>
      </c>
      <c r="C178" s="58" t="s">
        <v>1124</v>
      </c>
      <c r="D178" s="47" t="s">
        <v>453</v>
      </c>
      <c r="E178" s="59" t="s">
        <v>303</v>
      </c>
      <c r="F178" s="57" t="s">
        <v>374</v>
      </c>
      <c r="G178" s="12">
        <v>5895000</v>
      </c>
      <c r="H178" s="48">
        <f t="shared" si="5"/>
        <v>5895000</v>
      </c>
      <c r="K178" s="78">
        <v>41579</v>
      </c>
      <c r="L178" s="53">
        <v>0</v>
      </c>
      <c r="M178" s="78">
        <v>41579</v>
      </c>
      <c r="N178" s="68">
        <v>41628</v>
      </c>
      <c r="O178" s="61">
        <v>0</v>
      </c>
      <c r="P178" s="68">
        <v>41628</v>
      </c>
      <c r="Q178" s="66" t="s">
        <v>296</v>
      </c>
      <c r="R178" s="59"/>
      <c r="S178" s="59" t="s">
        <v>315</v>
      </c>
      <c r="T178" s="50" t="s">
        <v>490</v>
      </c>
      <c r="U178" s="11" t="s">
        <v>493</v>
      </c>
      <c r="V178" s="59" t="s">
        <v>311</v>
      </c>
      <c r="W178" s="44"/>
      <c r="X178" s="59" t="s">
        <v>314</v>
      </c>
      <c r="Y178" s="59" t="s">
        <v>310</v>
      </c>
      <c r="Z178" s="59" t="s">
        <v>315</v>
      </c>
    </row>
    <row r="179" spans="1:26" ht="211.2" x14ac:dyDescent="0.25">
      <c r="A179" s="57">
        <v>2013</v>
      </c>
      <c r="B179" s="57">
        <v>73</v>
      </c>
      <c r="C179" s="58" t="s">
        <v>565</v>
      </c>
      <c r="D179" s="47" t="s">
        <v>454</v>
      </c>
      <c r="E179" s="59" t="s">
        <v>303</v>
      </c>
      <c r="F179" s="57" t="s">
        <v>375</v>
      </c>
      <c r="G179" s="12">
        <v>8842500</v>
      </c>
      <c r="H179" s="48">
        <f t="shared" si="5"/>
        <v>8842500</v>
      </c>
      <c r="K179" s="79">
        <v>41579</v>
      </c>
      <c r="L179" s="53">
        <v>41628</v>
      </c>
      <c r="M179" s="79">
        <v>41579</v>
      </c>
      <c r="N179" s="68">
        <v>41628</v>
      </c>
      <c r="O179" s="61">
        <v>0</v>
      </c>
      <c r="P179" s="68"/>
      <c r="Q179" s="25" t="s">
        <v>1139</v>
      </c>
      <c r="R179" s="59"/>
      <c r="S179" s="59" t="s">
        <v>315</v>
      </c>
      <c r="T179" s="50" t="s">
        <v>490</v>
      </c>
      <c r="U179" s="11" t="s">
        <v>493</v>
      </c>
      <c r="V179" s="59" t="s">
        <v>309</v>
      </c>
      <c r="W179" s="44"/>
      <c r="X179" s="59" t="s">
        <v>314</v>
      </c>
      <c r="Y179" s="59" t="s">
        <v>310</v>
      </c>
      <c r="Z179" s="59" t="s">
        <v>315</v>
      </c>
    </row>
    <row r="180" spans="1:26" ht="158.4" x14ac:dyDescent="0.25">
      <c r="A180" s="57">
        <v>2013</v>
      </c>
      <c r="B180" s="57">
        <v>74</v>
      </c>
      <c r="C180" s="58" t="s">
        <v>559</v>
      </c>
      <c r="D180" s="47" t="s">
        <v>455</v>
      </c>
      <c r="E180" s="59" t="s">
        <v>304</v>
      </c>
      <c r="F180" s="57" t="s">
        <v>376</v>
      </c>
      <c r="G180" s="12">
        <v>31898450</v>
      </c>
      <c r="H180" s="48">
        <f t="shared" si="5"/>
        <v>31898450</v>
      </c>
      <c r="K180" s="60">
        <v>41591</v>
      </c>
      <c r="L180" s="53">
        <v>41651</v>
      </c>
      <c r="M180" s="60">
        <v>41591</v>
      </c>
      <c r="N180" s="60">
        <v>41651</v>
      </c>
      <c r="O180" s="61">
        <v>0</v>
      </c>
      <c r="P180" s="62"/>
      <c r="Q180" s="66" t="s">
        <v>298</v>
      </c>
      <c r="R180" s="59"/>
      <c r="S180" s="59" t="s">
        <v>315</v>
      </c>
      <c r="T180" s="50" t="s">
        <v>490</v>
      </c>
      <c r="U180" s="11" t="s">
        <v>493</v>
      </c>
      <c r="V180" s="59" t="s">
        <v>309</v>
      </c>
      <c r="W180" s="53">
        <v>41795</v>
      </c>
      <c r="X180" s="59" t="s">
        <v>314</v>
      </c>
      <c r="Y180" s="59" t="s">
        <v>310</v>
      </c>
      <c r="Z180" s="59" t="s">
        <v>315</v>
      </c>
    </row>
    <row r="181" spans="1:26" ht="118.8" x14ac:dyDescent="0.25">
      <c r="A181" s="57">
        <v>2013</v>
      </c>
      <c r="B181" s="57">
        <v>75</v>
      </c>
      <c r="C181" s="58" t="s">
        <v>1125</v>
      </c>
      <c r="D181" s="47" t="s">
        <v>456</v>
      </c>
      <c r="E181" s="59" t="s">
        <v>303</v>
      </c>
      <c r="F181" s="57" t="s">
        <v>377</v>
      </c>
      <c r="G181" s="12">
        <v>1300000</v>
      </c>
      <c r="H181" s="48">
        <f t="shared" si="5"/>
        <v>1300000</v>
      </c>
      <c r="K181" s="60">
        <v>41586</v>
      </c>
      <c r="L181" s="53">
        <v>41591</v>
      </c>
      <c r="M181" s="60">
        <v>41586</v>
      </c>
      <c r="N181" s="60">
        <v>41591</v>
      </c>
      <c r="O181" s="61">
        <v>0</v>
      </c>
      <c r="P181" s="62"/>
      <c r="Q181" s="66" t="s">
        <v>296</v>
      </c>
      <c r="R181" s="59"/>
      <c r="S181" s="59" t="s">
        <v>315</v>
      </c>
      <c r="T181" s="50" t="s">
        <v>490</v>
      </c>
      <c r="U181" s="11" t="s">
        <v>493</v>
      </c>
      <c r="V181" s="59" t="s">
        <v>309</v>
      </c>
      <c r="W181" s="53">
        <v>41654</v>
      </c>
      <c r="X181" s="59" t="s">
        <v>314</v>
      </c>
      <c r="Y181" s="59" t="s">
        <v>310</v>
      </c>
      <c r="Z181" s="59" t="s">
        <v>315</v>
      </c>
    </row>
    <row r="182" spans="1:26" ht="132" x14ac:dyDescent="0.25">
      <c r="A182" s="57">
        <v>2013</v>
      </c>
      <c r="B182" s="57">
        <v>76</v>
      </c>
      <c r="C182" s="58" t="s">
        <v>1122</v>
      </c>
      <c r="D182" s="47" t="s">
        <v>457</v>
      </c>
      <c r="E182" s="59" t="s">
        <v>303</v>
      </c>
      <c r="F182" s="57" t="s">
        <v>378</v>
      </c>
      <c r="G182" s="12">
        <v>4126500</v>
      </c>
      <c r="H182" s="48">
        <f t="shared" si="5"/>
        <v>4126500</v>
      </c>
      <c r="K182" s="60">
        <v>41590</v>
      </c>
      <c r="L182" s="53">
        <v>41628</v>
      </c>
      <c r="M182" s="60">
        <v>41590</v>
      </c>
      <c r="N182" s="68">
        <v>41628</v>
      </c>
      <c r="O182" s="61">
        <v>0</v>
      </c>
      <c r="P182" s="77"/>
      <c r="Q182" s="66" t="s">
        <v>296</v>
      </c>
      <c r="R182" s="59"/>
      <c r="S182" s="59" t="s">
        <v>315</v>
      </c>
      <c r="T182" s="50" t="s">
        <v>490</v>
      </c>
      <c r="U182" s="11" t="s">
        <v>493</v>
      </c>
      <c r="V182" s="59" t="s">
        <v>309</v>
      </c>
      <c r="W182" s="53">
        <v>41726</v>
      </c>
      <c r="X182" s="59" t="s">
        <v>314</v>
      </c>
      <c r="Y182" s="59" t="s">
        <v>310</v>
      </c>
      <c r="Z182" s="59" t="s">
        <v>315</v>
      </c>
    </row>
    <row r="183" spans="1:26" ht="52.8" x14ac:dyDescent="0.25">
      <c r="A183" s="57">
        <v>2013</v>
      </c>
      <c r="B183" s="57">
        <v>77</v>
      </c>
      <c r="C183" s="58" t="s">
        <v>1121</v>
      </c>
      <c r="D183" s="47" t="s">
        <v>458</v>
      </c>
      <c r="E183" s="59" t="s">
        <v>303</v>
      </c>
      <c r="F183" s="57" t="s">
        <v>379</v>
      </c>
      <c r="G183" s="12">
        <v>20000000</v>
      </c>
      <c r="H183" s="48">
        <f t="shared" si="5"/>
        <v>20000000</v>
      </c>
      <c r="K183" s="79">
        <v>41597</v>
      </c>
      <c r="L183" s="53">
        <v>41710</v>
      </c>
      <c r="M183" s="79">
        <v>41597</v>
      </c>
      <c r="N183" s="79">
        <v>41710</v>
      </c>
      <c r="O183" s="61">
        <v>0</v>
      </c>
      <c r="P183" s="62"/>
      <c r="Q183" s="66" t="s">
        <v>296</v>
      </c>
      <c r="R183" s="59"/>
      <c r="S183" s="59" t="s">
        <v>315</v>
      </c>
      <c r="T183" s="50" t="s">
        <v>490</v>
      </c>
      <c r="U183" s="11" t="s">
        <v>493</v>
      </c>
      <c r="V183" s="59" t="s">
        <v>480</v>
      </c>
      <c r="W183" s="44"/>
      <c r="X183" s="59" t="s">
        <v>314</v>
      </c>
      <c r="Y183" s="59" t="s">
        <v>310</v>
      </c>
      <c r="Z183" s="59" t="s">
        <v>315</v>
      </c>
    </row>
    <row r="184" spans="1:26" ht="148.5" customHeight="1" x14ac:dyDescent="0.25">
      <c r="A184" s="57">
        <v>2013</v>
      </c>
      <c r="B184" s="57">
        <v>78</v>
      </c>
      <c r="C184" s="58" t="s">
        <v>567</v>
      </c>
      <c r="D184" s="47" t="s">
        <v>566</v>
      </c>
      <c r="E184" s="59" t="s">
        <v>304</v>
      </c>
      <c r="F184" s="57" t="s">
        <v>380</v>
      </c>
      <c r="G184" s="12">
        <v>4660000</v>
      </c>
      <c r="H184" s="48">
        <f t="shared" si="5"/>
        <v>4660000</v>
      </c>
      <c r="K184" s="60">
        <v>41625</v>
      </c>
      <c r="L184" s="53">
        <v>41655</v>
      </c>
      <c r="M184" s="60">
        <v>41625</v>
      </c>
      <c r="N184" s="60">
        <v>41655</v>
      </c>
      <c r="O184" s="61">
        <v>0</v>
      </c>
      <c r="P184" s="62"/>
      <c r="Q184" s="66" t="s">
        <v>302</v>
      </c>
      <c r="R184" s="59"/>
      <c r="S184" s="59" t="s">
        <v>315</v>
      </c>
      <c r="T184" s="50" t="s">
        <v>490</v>
      </c>
      <c r="U184" s="11" t="s">
        <v>493</v>
      </c>
      <c r="V184" s="59" t="s">
        <v>309</v>
      </c>
      <c r="W184" s="53">
        <v>41780</v>
      </c>
      <c r="X184" s="59" t="s">
        <v>314</v>
      </c>
      <c r="Y184" s="59" t="s">
        <v>310</v>
      </c>
      <c r="Z184" s="59" t="s">
        <v>315</v>
      </c>
    </row>
    <row r="185" spans="1:26" ht="158.4" x14ac:dyDescent="0.25">
      <c r="A185" s="50">
        <v>2013</v>
      </c>
      <c r="B185" s="50">
        <v>79</v>
      </c>
      <c r="C185" s="58" t="s">
        <v>568</v>
      </c>
      <c r="D185" s="47" t="s">
        <v>459</v>
      </c>
      <c r="E185" s="59" t="s">
        <v>306</v>
      </c>
      <c r="F185" s="50" t="s">
        <v>381</v>
      </c>
      <c r="G185" s="12">
        <v>64680000</v>
      </c>
      <c r="H185" s="48">
        <f t="shared" si="5"/>
        <v>96680000</v>
      </c>
      <c r="K185" s="72">
        <v>41620</v>
      </c>
      <c r="L185" s="53">
        <v>42166</v>
      </c>
      <c r="M185" s="72">
        <v>41620</v>
      </c>
      <c r="N185" s="72">
        <v>42166</v>
      </c>
      <c r="O185" s="61">
        <v>32000000</v>
      </c>
      <c r="P185" s="62"/>
      <c r="Q185" s="66" t="s">
        <v>405</v>
      </c>
      <c r="R185" s="59"/>
      <c r="S185" s="59" t="s">
        <v>315</v>
      </c>
      <c r="T185" s="50" t="s">
        <v>490</v>
      </c>
      <c r="U185" s="11" t="s">
        <v>494</v>
      </c>
      <c r="V185" s="59" t="s">
        <v>480</v>
      </c>
      <c r="W185" s="44"/>
      <c r="X185" s="59" t="s">
        <v>314</v>
      </c>
      <c r="Y185" s="59" t="s">
        <v>310</v>
      </c>
      <c r="Z185" s="59" t="s">
        <v>315</v>
      </c>
    </row>
    <row r="186" spans="1:26" ht="145.19999999999999" x14ac:dyDescent="0.25">
      <c r="A186" s="57">
        <v>2013</v>
      </c>
      <c r="B186" s="57">
        <v>80</v>
      </c>
      <c r="C186" s="58" t="s">
        <v>569</v>
      </c>
      <c r="D186" s="47" t="s">
        <v>460</v>
      </c>
      <c r="E186" s="59" t="s">
        <v>304</v>
      </c>
      <c r="F186" s="57" t="s">
        <v>382</v>
      </c>
      <c r="G186" s="12">
        <v>3920000</v>
      </c>
      <c r="H186" s="48">
        <f t="shared" si="5"/>
        <v>3920000</v>
      </c>
      <c r="K186" s="60">
        <v>41626</v>
      </c>
      <c r="L186" s="53">
        <v>41628</v>
      </c>
      <c r="M186" s="60">
        <v>41626</v>
      </c>
      <c r="N186" s="60">
        <v>41628</v>
      </c>
      <c r="O186" s="61">
        <v>0</v>
      </c>
      <c r="P186" s="62"/>
      <c r="Q186" s="66" t="s">
        <v>296</v>
      </c>
      <c r="R186" s="59"/>
      <c r="S186" s="59" t="s">
        <v>315</v>
      </c>
      <c r="T186" s="50" t="s">
        <v>490</v>
      </c>
      <c r="U186" s="11" t="s">
        <v>493</v>
      </c>
      <c r="V186" s="59" t="s">
        <v>309</v>
      </c>
      <c r="W186" s="53">
        <v>41718</v>
      </c>
      <c r="X186" s="59" t="s">
        <v>314</v>
      </c>
      <c r="Y186" s="59" t="s">
        <v>310</v>
      </c>
      <c r="Z186" s="59" t="s">
        <v>315</v>
      </c>
    </row>
    <row r="187" spans="1:26" ht="145.19999999999999" x14ac:dyDescent="0.25">
      <c r="A187" s="57">
        <v>2013</v>
      </c>
      <c r="B187" s="57">
        <v>81</v>
      </c>
      <c r="C187" s="58" t="s">
        <v>1127</v>
      </c>
      <c r="D187" s="47" t="s">
        <v>570</v>
      </c>
      <c r="E187" s="59" t="s">
        <v>303</v>
      </c>
      <c r="F187" s="57" t="s">
        <v>383</v>
      </c>
      <c r="G187" s="12">
        <v>1728400</v>
      </c>
      <c r="H187" s="48">
        <f t="shared" si="5"/>
        <v>1728400</v>
      </c>
      <c r="K187" s="60">
        <v>41621</v>
      </c>
      <c r="L187" s="53">
        <v>41621</v>
      </c>
      <c r="M187" s="60">
        <v>41621</v>
      </c>
      <c r="N187" s="60">
        <v>41621</v>
      </c>
      <c r="O187" s="61">
        <v>0</v>
      </c>
      <c r="P187" s="62"/>
      <c r="Q187" s="66" t="s">
        <v>296</v>
      </c>
      <c r="R187" s="59"/>
      <c r="S187" s="59" t="s">
        <v>315</v>
      </c>
      <c r="T187" s="50" t="s">
        <v>490</v>
      </c>
      <c r="U187" s="11" t="s">
        <v>493</v>
      </c>
      <c r="V187" s="59" t="s">
        <v>309</v>
      </c>
      <c r="W187" s="53">
        <v>41675</v>
      </c>
      <c r="X187" s="59" t="s">
        <v>314</v>
      </c>
      <c r="Y187" s="59" t="s">
        <v>310</v>
      </c>
      <c r="Z187" s="59" t="s">
        <v>315</v>
      </c>
    </row>
    <row r="188" spans="1:26" ht="118.8" x14ac:dyDescent="0.25">
      <c r="A188" s="57">
        <v>2013</v>
      </c>
      <c r="B188" s="57">
        <v>82</v>
      </c>
      <c r="C188" s="58" t="s">
        <v>1126</v>
      </c>
      <c r="D188" s="47" t="s">
        <v>461</v>
      </c>
      <c r="E188" s="59" t="s">
        <v>303</v>
      </c>
      <c r="F188" s="57" t="s">
        <v>384</v>
      </c>
      <c r="G188" s="12">
        <v>15000000</v>
      </c>
      <c r="H188" s="48">
        <f t="shared" si="5"/>
        <v>22500000</v>
      </c>
      <c r="K188" s="60">
        <v>41617</v>
      </c>
      <c r="L188" s="53">
        <v>41632</v>
      </c>
      <c r="M188" s="60">
        <v>41617</v>
      </c>
      <c r="N188" s="68">
        <v>41632</v>
      </c>
      <c r="O188" s="61">
        <v>7500000</v>
      </c>
      <c r="P188" s="68"/>
      <c r="Q188" s="66" t="s">
        <v>296</v>
      </c>
      <c r="R188" s="59"/>
      <c r="S188" s="59" t="s">
        <v>315</v>
      </c>
      <c r="T188" s="50" t="s">
        <v>490</v>
      </c>
      <c r="U188" s="11" t="s">
        <v>493</v>
      </c>
      <c r="V188" s="59" t="s">
        <v>309</v>
      </c>
      <c r="W188" s="53">
        <v>41659</v>
      </c>
      <c r="X188" s="59" t="s">
        <v>314</v>
      </c>
      <c r="Y188" s="59" t="s">
        <v>310</v>
      </c>
      <c r="Z188" s="59" t="s">
        <v>315</v>
      </c>
    </row>
    <row r="189" spans="1:26" s="29" customFormat="1" ht="123" customHeight="1" x14ac:dyDescent="0.25">
      <c r="A189" s="26">
        <v>2013</v>
      </c>
      <c r="B189" s="26">
        <v>83</v>
      </c>
      <c r="C189" s="21" t="s">
        <v>571</v>
      </c>
      <c r="D189" s="22" t="s">
        <v>462</v>
      </c>
      <c r="E189" s="19" t="s">
        <v>304</v>
      </c>
      <c r="F189" s="26" t="s">
        <v>385</v>
      </c>
      <c r="G189" s="74">
        <v>6999930</v>
      </c>
      <c r="H189" s="23">
        <f t="shared" si="5"/>
        <v>6999930</v>
      </c>
      <c r="K189" s="75">
        <v>41662</v>
      </c>
      <c r="L189" s="53">
        <v>41676</v>
      </c>
      <c r="M189" s="75">
        <v>41662</v>
      </c>
      <c r="N189" s="75">
        <v>41676</v>
      </c>
      <c r="O189" s="76">
        <v>0</v>
      </c>
      <c r="P189" s="24"/>
      <c r="Q189" s="31" t="s">
        <v>296</v>
      </c>
      <c r="R189" s="19"/>
      <c r="S189" s="19" t="s">
        <v>315</v>
      </c>
      <c r="T189" s="26" t="s">
        <v>490</v>
      </c>
      <c r="U189" s="29" t="s">
        <v>493</v>
      </c>
      <c r="V189" s="19" t="s">
        <v>309</v>
      </c>
      <c r="W189" s="34">
        <v>41967</v>
      </c>
      <c r="X189" s="19" t="s">
        <v>314</v>
      </c>
      <c r="Y189" s="19" t="s">
        <v>310</v>
      </c>
      <c r="Z189" s="19" t="s">
        <v>315</v>
      </c>
    </row>
    <row r="190" spans="1:26" ht="145.19999999999999" x14ac:dyDescent="0.25">
      <c r="A190" s="57">
        <v>2013</v>
      </c>
      <c r="B190" s="57">
        <v>84</v>
      </c>
      <c r="C190" s="58" t="s">
        <v>572</v>
      </c>
      <c r="D190" s="80" t="s">
        <v>489</v>
      </c>
      <c r="E190" s="59" t="s">
        <v>304</v>
      </c>
      <c r="F190" s="57" t="s">
        <v>386</v>
      </c>
      <c r="G190" s="12">
        <v>19528600</v>
      </c>
      <c r="H190" s="48">
        <f t="shared" si="5"/>
        <v>19528600</v>
      </c>
      <c r="K190" s="60">
        <v>41635</v>
      </c>
      <c r="L190" s="53">
        <v>41680</v>
      </c>
      <c r="M190" s="60">
        <v>41635</v>
      </c>
      <c r="N190" s="60">
        <v>41690</v>
      </c>
      <c r="O190" s="61">
        <v>0</v>
      </c>
      <c r="P190" s="62">
        <v>10</v>
      </c>
      <c r="Q190" s="66" t="s">
        <v>302</v>
      </c>
      <c r="R190" s="59"/>
      <c r="S190" s="59" t="s">
        <v>315</v>
      </c>
      <c r="T190" s="50" t="s">
        <v>490</v>
      </c>
      <c r="U190" s="11" t="s">
        <v>493</v>
      </c>
      <c r="V190" s="59" t="s">
        <v>480</v>
      </c>
      <c r="W190" s="44"/>
      <c r="X190" s="59" t="s">
        <v>314</v>
      </c>
      <c r="Y190" s="59" t="s">
        <v>310</v>
      </c>
      <c r="Z190" s="59" t="s">
        <v>315</v>
      </c>
    </row>
    <row r="191" spans="1:26" ht="198" x14ac:dyDescent="0.25">
      <c r="A191" s="57">
        <v>2013</v>
      </c>
      <c r="B191" s="57">
        <v>85</v>
      </c>
      <c r="C191" s="58" t="s">
        <v>573</v>
      </c>
      <c r="D191" s="47" t="s">
        <v>463</v>
      </c>
      <c r="E191" s="59" t="s">
        <v>304</v>
      </c>
      <c r="F191" s="57" t="s">
        <v>387</v>
      </c>
      <c r="G191" s="12">
        <v>11985120</v>
      </c>
      <c r="H191" s="48">
        <f t="shared" si="5"/>
        <v>11985120</v>
      </c>
      <c r="K191" s="60">
        <v>41621</v>
      </c>
      <c r="L191" s="53">
        <v>41632</v>
      </c>
      <c r="M191" s="60">
        <v>41621</v>
      </c>
      <c r="N191" s="60">
        <v>41632</v>
      </c>
      <c r="O191" s="61">
        <v>0</v>
      </c>
      <c r="P191" s="62"/>
      <c r="Q191" s="66" t="s">
        <v>296</v>
      </c>
      <c r="R191" s="59"/>
      <c r="S191" s="59" t="s">
        <v>315</v>
      </c>
      <c r="T191" s="50" t="s">
        <v>490</v>
      </c>
      <c r="U191" s="11" t="s">
        <v>493</v>
      </c>
      <c r="V191" s="59" t="s">
        <v>309</v>
      </c>
      <c r="W191" s="53">
        <v>41786</v>
      </c>
      <c r="X191" s="59" t="s">
        <v>314</v>
      </c>
      <c r="Y191" s="59" t="s">
        <v>310</v>
      </c>
      <c r="Z191" s="59" t="s">
        <v>315</v>
      </c>
    </row>
    <row r="192" spans="1:26" ht="184.8" x14ac:dyDescent="0.25">
      <c r="A192" s="50">
        <v>2013</v>
      </c>
      <c r="B192" s="50">
        <v>86</v>
      </c>
      <c r="C192" s="58" t="s">
        <v>1128</v>
      </c>
      <c r="D192" s="47" t="s">
        <v>574</v>
      </c>
      <c r="E192" s="59" t="s">
        <v>484</v>
      </c>
      <c r="F192" s="57" t="s">
        <v>388</v>
      </c>
      <c r="G192" s="12">
        <v>46555075</v>
      </c>
      <c r="H192" s="48">
        <f t="shared" si="5"/>
        <v>46555075</v>
      </c>
      <c r="K192" s="77">
        <v>41287</v>
      </c>
      <c r="L192" s="53">
        <v>41578</v>
      </c>
      <c r="M192" s="77">
        <v>41287</v>
      </c>
      <c r="N192" s="60">
        <v>41578</v>
      </c>
      <c r="O192" s="61">
        <v>0</v>
      </c>
      <c r="P192" s="68"/>
      <c r="Q192" s="66" t="s">
        <v>302</v>
      </c>
      <c r="R192" s="59"/>
      <c r="S192" s="59" t="s">
        <v>315</v>
      </c>
      <c r="T192" s="50" t="s">
        <v>490</v>
      </c>
      <c r="U192" s="11" t="s">
        <v>493</v>
      </c>
      <c r="V192" s="59" t="s">
        <v>480</v>
      </c>
      <c r="W192" s="44"/>
      <c r="X192" s="59" t="s">
        <v>314</v>
      </c>
      <c r="Y192" s="59" t="s">
        <v>310</v>
      </c>
      <c r="Z192" s="59" t="s">
        <v>315</v>
      </c>
    </row>
    <row r="193" spans="1:26" ht="92.4" x14ac:dyDescent="0.25">
      <c r="A193" s="57">
        <v>2013</v>
      </c>
      <c r="B193" s="57">
        <v>87</v>
      </c>
      <c r="C193" s="81" t="s">
        <v>575</v>
      </c>
      <c r="D193" s="47" t="s">
        <v>464</v>
      </c>
      <c r="E193" s="59" t="s">
        <v>304</v>
      </c>
      <c r="F193" s="57" t="s">
        <v>389</v>
      </c>
      <c r="G193" s="82" t="s">
        <v>479</v>
      </c>
      <c r="H193" s="48" t="e">
        <f t="shared" si="5"/>
        <v>#VALUE!</v>
      </c>
      <c r="K193" s="60">
        <v>41624</v>
      </c>
      <c r="L193" s="53">
        <v>41654</v>
      </c>
      <c r="M193" s="60">
        <v>41624</v>
      </c>
      <c r="N193" s="68">
        <v>41744</v>
      </c>
      <c r="O193" s="61">
        <v>0</v>
      </c>
      <c r="P193" s="62">
        <v>90</v>
      </c>
      <c r="Q193" s="66" t="s">
        <v>296</v>
      </c>
      <c r="R193" s="68"/>
      <c r="S193" s="59" t="s">
        <v>315</v>
      </c>
      <c r="T193" s="50" t="s">
        <v>490</v>
      </c>
      <c r="U193" s="11" t="s">
        <v>493</v>
      </c>
      <c r="V193" s="59" t="s">
        <v>309</v>
      </c>
      <c r="W193" s="53">
        <v>42233</v>
      </c>
      <c r="X193" s="59" t="s">
        <v>314</v>
      </c>
      <c r="Y193" s="59" t="s">
        <v>310</v>
      </c>
      <c r="Z193" s="59" t="s">
        <v>315</v>
      </c>
    </row>
    <row r="194" spans="1:26" ht="132" x14ac:dyDescent="0.25">
      <c r="A194" s="57">
        <v>2013</v>
      </c>
      <c r="B194" s="57">
        <v>88</v>
      </c>
      <c r="C194" s="58" t="s">
        <v>576</v>
      </c>
      <c r="D194" s="47" t="s">
        <v>465</v>
      </c>
      <c r="E194" s="59" t="s">
        <v>304</v>
      </c>
      <c r="F194" s="57" t="s">
        <v>390</v>
      </c>
      <c r="G194" s="12">
        <v>3178516</v>
      </c>
      <c r="H194" s="48">
        <f t="shared" si="5"/>
        <v>3178516</v>
      </c>
      <c r="K194" s="60">
        <v>41631</v>
      </c>
      <c r="L194" s="53">
        <v>41645</v>
      </c>
      <c r="M194" s="60">
        <v>41631</v>
      </c>
      <c r="N194" s="60">
        <v>41645</v>
      </c>
      <c r="O194" s="61">
        <v>0</v>
      </c>
      <c r="P194" s="62"/>
      <c r="Q194" s="66" t="s">
        <v>296</v>
      </c>
      <c r="R194" s="59"/>
      <c r="S194" s="59" t="s">
        <v>315</v>
      </c>
      <c r="T194" s="50" t="s">
        <v>490</v>
      </c>
      <c r="U194" s="11" t="s">
        <v>493</v>
      </c>
      <c r="V194" s="59" t="s">
        <v>309</v>
      </c>
      <c r="W194" s="53">
        <v>41722</v>
      </c>
      <c r="X194" s="59" t="s">
        <v>314</v>
      </c>
      <c r="Y194" s="59" t="s">
        <v>310</v>
      </c>
      <c r="Z194" s="59" t="s">
        <v>315</v>
      </c>
    </row>
    <row r="195" spans="1:26" ht="102.75" customHeight="1" x14ac:dyDescent="0.25">
      <c r="A195" s="57">
        <v>2013</v>
      </c>
      <c r="B195" s="57">
        <v>89</v>
      </c>
      <c r="C195" s="58" t="s">
        <v>577</v>
      </c>
      <c r="D195" s="47" t="s">
        <v>466</v>
      </c>
      <c r="E195" s="59" t="s">
        <v>488</v>
      </c>
      <c r="F195" s="57" t="s">
        <v>391</v>
      </c>
      <c r="G195" s="12">
        <v>153020240</v>
      </c>
      <c r="H195" s="48">
        <f t="shared" si="5"/>
        <v>153020240</v>
      </c>
      <c r="K195" s="60">
        <v>41647</v>
      </c>
      <c r="L195" s="53">
        <v>41705</v>
      </c>
      <c r="M195" s="60">
        <v>41647</v>
      </c>
      <c r="N195" s="60">
        <v>41705</v>
      </c>
      <c r="O195" s="61">
        <v>0</v>
      </c>
      <c r="P195" s="62"/>
      <c r="Q195" s="66" t="s">
        <v>302</v>
      </c>
      <c r="R195" s="59"/>
      <c r="S195" s="59" t="s">
        <v>315</v>
      </c>
      <c r="T195" s="50" t="s">
        <v>490</v>
      </c>
      <c r="U195" s="11" t="s">
        <v>493</v>
      </c>
      <c r="V195" s="59" t="s">
        <v>309</v>
      </c>
      <c r="W195" s="53">
        <v>41922</v>
      </c>
      <c r="X195" s="59" t="s">
        <v>314</v>
      </c>
      <c r="Y195" s="59" t="s">
        <v>310</v>
      </c>
      <c r="Z195" s="59" t="s">
        <v>315</v>
      </c>
    </row>
    <row r="196" spans="1:26" ht="105.6" x14ac:dyDescent="0.25">
      <c r="A196" s="57">
        <v>2013</v>
      </c>
      <c r="B196" s="57">
        <v>90</v>
      </c>
      <c r="C196" s="4" t="s">
        <v>1136</v>
      </c>
      <c r="D196" s="47" t="s">
        <v>467</v>
      </c>
      <c r="E196" s="59" t="s">
        <v>303</v>
      </c>
      <c r="F196" s="57" t="s">
        <v>392</v>
      </c>
      <c r="G196" s="12">
        <v>1800000</v>
      </c>
      <c r="H196" s="48">
        <f t="shared" si="5"/>
        <v>1800000</v>
      </c>
      <c r="K196" s="60">
        <v>41635</v>
      </c>
      <c r="L196" s="53">
        <v>41680</v>
      </c>
      <c r="M196" s="60">
        <v>41635</v>
      </c>
      <c r="N196" s="60">
        <v>41680</v>
      </c>
      <c r="O196" s="61">
        <v>0</v>
      </c>
      <c r="P196" s="62"/>
      <c r="Q196" s="66" t="s">
        <v>296</v>
      </c>
      <c r="R196" s="59"/>
      <c r="S196" s="59" t="s">
        <v>315</v>
      </c>
      <c r="T196" s="50" t="s">
        <v>490</v>
      </c>
      <c r="U196" s="29" t="s">
        <v>493</v>
      </c>
      <c r="V196" s="59" t="s">
        <v>480</v>
      </c>
      <c r="W196" s="44"/>
      <c r="X196" s="59" t="s">
        <v>314</v>
      </c>
      <c r="Y196" s="59" t="s">
        <v>310</v>
      </c>
      <c r="Z196" s="59" t="s">
        <v>315</v>
      </c>
    </row>
    <row r="197" spans="1:26" ht="211.2" x14ac:dyDescent="0.25">
      <c r="A197" s="57">
        <v>2013</v>
      </c>
      <c r="B197" s="57">
        <v>91</v>
      </c>
      <c r="C197" s="58" t="s">
        <v>578</v>
      </c>
      <c r="D197" s="47" t="s">
        <v>468</v>
      </c>
      <c r="E197" s="59" t="s">
        <v>304</v>
      </c>
      <c r="F197" s="57" t="s">
        <v>393</v>
      </c>
      <c r="G197" s="12">
        <v>6786870</v>
      </c>
      <c r="H197" s="48">
        <f t="shared" si="5"/>
        <v>6786870</v>
      </c>
      <c r="K197" s="60">
        <v>41646</v>
      </c>
      <c r="L197" s="53">
        <v>41683</v>
      </c>
      <c r="M197" s="60">
        <v>41646</v>
      </c>
      <c r="N197" s="68">
        <v>41683</v>
      </c>
      <c r="O197" s="61"/>
      <c r="P197" s="68"/>
      <c r="Q197" s="66" t="s">
        <v>302</v>
      </c>
      <c r="R197" s="59"/>
      <c r="S197" s="59" t="s">
        <v>315</v>
      </c>
      <c r="T197" s="50" t="s">
        <v>490</v>
      </c>
      <c r="U197" s="29" t="s">
        <v>493</v>
      </c>
      <c r="V197" s="59" t="s">
        <v>480</v>
      </c>
      <c r="W197" s="44"/>
      <c r="X197" s="59" t="s">
        <v>314</v>
      </c>
      <c r="Y197" s="59" t="s">
        <v>310</v>
      </c>
      <c r="Z197" s="59" t="s">
        <v>315</v>
      </c>
    </row>
    <row r="198" spans="1:26" s="29" customFormat="1" ht="241.5" customHeight="1" x14ac:dyDescent="0.25">
      <c r="A198" s="26">
        <v>2013</v>
      </c>
      <c r="B198" s="26">
        <v>92</v>
      </c>
      <c r="C198" s="21" t="s">
        <v>580</v>
      </c>
      <c r="D198" s="31" t="s">
        <v>469</v>
      </c>
      <c r="E198" s="19" t="s">
        <v>487</v>
      </c>
      <c r="F198" s="26" t="s">
        <v>394</v>
      </c>
      <c r="G198" s="74">
        <v>1943572500</v>
      </c>
      <c r="H198" s="23">
        <f t="shared" si="5"/>
        <v>2915145000</v>
      </c>
      <c r="K198" s="75">
        <v>41631</v>
      </c>
      <c r="L198" s="165">
        <v>41751</v>
      </c>
      <c r="M198" s="75">
        <v>41631</v>
      </c>
      <c r="N198" s="165">
        <v>41873</v>
      </c>
      <c r="O198" s="76">
        <v>971572500</v>
      </c>
      <c r="P198" s="24">
        <v>120</v>
      </c>
      <c r="Q198" s="31" t="s">
        <v>296</v>
      </c>
      <c r="R198" s="19"/>
      <c r="S198" s="19" t="s">
        <v>315</v>
      </c>
      <c r="T198" s="26" t="s">
        <v>490</v>
      </c>
      <c r="U198" s="29" t="s">
        <v>494</v>
      </c>
      <c r="V198" s="19" t="s">
        <v>309</v>
      </c>
      <c r="W198" s="34">
        <v>41924</v>
      </c>
      <c r="X198" s="19" t="s">
        <v>314</v>
      </c>
      <c r="Y198" s="19" t="s">
        <v>310</v>
      </c>
      <c r="Z198" s="19" t="s">
        <v>315</v>
      </c>
    </row>
    <row r="199" spans="1:26" ht="145.19999999999999" x14ac:dyDescent="0.25">
      <c r="A199" s="57">
        <v>2013</v>
      </c>
      <c r="B199" s="57">
        <v>93</v>
      </c>
      <c r="C199" s="58" t="s">
        <v>581</v>
      </c>
      <c r="D199" s="66" t="s">
        <v>470</v>
      </c>
      <c r="E199" s="59" t="s">
        <v>304</v>
      </c>
      <c r="F199" s="57" t="s">
        <v>395</v>
      </c>
      <c r="G199" s="12">
        <v>11000000</v>
      </c>
      <c r="H199" s="48">
        <f t="shared" si="5"/>
        <v>11000000</v>
      </c>
      <c r="K199" s="60">
        <v>41647</v>
      </c>
      <c r="L199" s="53">
        <v>41677</v>
      </c>
      <c r="M199" s="60">
        <v>41647</v>
      </c>
      <c r="N199" s="60">
        <v>41677</v>
      </c>
      <c r="O199" s="61">
        <v>0</v>
      </c>
      <c r="P199" s="62"/>
      <c r="Q199" s="66" t="s">
        <v>296</v>
      </c>
      <c r="R199" s="59"/>
      <c r="S199" s="59" t="s">
        <v>315</v>
      </c>
      <c r="T199" s="50" t="s">
        <v>490</v>
      </c>
      <c r="U199" s="29" t="s">
        <v>493</v>
      </c>
      <c r="V199" s="59" t="s">
        <v>480</v>
      </c>
      <c r="W199" s="44"/>
      <c r="X199" s="59" t="s">
        <v>314</v>
      </c>
      <c r="Y199" s="59" t="s">
        <v>310</v>
      </c>
      <c r="Z199" s="59" t="s">
        <v>315</v>
      </c>
    </row>
    <row r="200" spans="1:26" ht="330" customHeight="1" x14ac:dyDescent="0.25">
      <c r="A200" s="57">
        <v>2013</v>
      </c>
      <c r="B200" s="57">
        <v>94</v>
      </c>
      <c r="C200" s="58" t="s">
        <v>583</v>
      </c>
      <c r="D200" s="66" t="s">
        <v>582</v>
      </c>
      <c r="E200" s="59" t="s">
        <v>766</v>
      </c>
      <c r="F200" s="57" t="s">
        <v>396</v>
      </c>
      <c r="G200" s="12">
        <v>178700000</v>
      </c>
      <c r="H200" s="48">
        <f t="shared" si="5"/>
        <v>178700000</v>
      </c>
      <c r="K200" s="60">
        <v>41661</v>
      </c>
      <c r="L200" s="53">
        <v>41701</v>
      </c>
      <c r="M200" s="60">
        <v>41661</v>
      </c>
      <c r="N200" s="60">
        <v>41701</v>
      </c>
      <c r="O200" s="61">
        <v>0</v>
      </c>
      <c r="P200" s="62"/>
      <c r="Q200" s="66" t="s">
        <v>302</v>
      </c>
      <c r="R200" s="59"/>
      <c r="S200" s="59" t="s">
        <v>315</v>
      </c>
      <c r="T200" s="50" t="s">
        <v>490</v>
      </c>
      <c r="U200" s="29" t="s">
        <v>493</v>
      </c>
      <c r="V200" s="59" t="s">
        <v>480</v>
      </c>
      <c r="W200" s="44"/>
      <c r="X200" s="59" t="s">
        <v>314</v>
      </c>
      <c r="Y200" s="59" t="s">
        <v>310</v>
      </c>
      <c r="Z200" s="59" t="s">
        <v>315</v>
      </c>
    </row>
    <row r="201" spans="1:26" ht="92.4" x14ac:dyDescent="0.25">
      <c r="A201" s="57">
        <v>2013</v>
      </c>
      <c r="B201" s="57">
        <v>95</v>
      </c>
      <c r="C201" s="58" t="s">
        <v>584</v>
      </c>
      <c r="D201" s="66" t="s">
        <v>471</v>
      </c>
      <c r="E201" s="59" t="s">
        <v>304</v>
      </c>
      <c r="F201" s="57" t="s">
        <v>397</v>
      </c>
      <c r="G201" s="12">
        <v>6496000</v>
      </c>
      <c r="H201" s="48">
        <f t="shared" si="5"/>
        <v>6496000</v>
      </c>
      <c r="K201" s="60">
        <v>41638</v>
      </c>
      <c r="L201" s="53">
        <v>41639</v>
      </c>
      <c r="M201" s="60">
        <v>41638</v>
      </c>
      <c r="N201" s="60">
        <v>41639</v>
      </c>
      <c r="O201" s="61">
        <v>0</v>
      </c>
      <c r="P201" s="62"/>
      <c r="Q201" s="66" t="s">
        <v>296</v>
      </c>
      <c r="R201" s="59"/>
      <c r="S201" s="59" t="s">
        <v>315</v>
      </c>
      <c r="T201" s="50" t="s">
        <v>490</v>
      </c>
      <c r="U201" s="29" t="s">
        <v>493</v>
      </c>
      <c r="V201" s="59" t="s">
        <v>480</v>
      </c>
      <c r="W201" s="44"/>
      <c r="X201" s="59" t="s">
        <v>314</v>
      </c>
      <c r="Y201" s="59" t="s">
        <v>310</v>
      </c>
      <c r="Z201" s="59" t="s">
        <v>315</v>
      </c>
    </row>
    <row r="202" spans="1:26" ht="264" x14ac:dyDescent="0.25">
      <c r="A202" s="57">
        <v>2013</v>
      </c>
      <c r="B202" s="50">
        <v>96</v>
      </c>
      <c r="C202" s="58" t="s">
        <v>585</v>
      </c>
      <c r="D202" s="66" t="s">
        <v>472</v>
      </c>
      <c r="E202" s="59" t="s">
        <v>304</v>
      </c>
      <c r="F202" s="57" t="s">
        <v>398</v>
      </c>
      <c r="G202" s="12">
        <v>34900000</v>
      </c>
      <c r="H202" s="48">
        <f t="shared" ref="H202:H233" si="6">G202+O202</f>
        <v>51059000</v>
      </c>
      <c r="K202" s="60">
        <v>41666</v>
      </c>
      <c r="L202" s="53">
        <v>41697</v>
      </c>
      <c r="M202" s="60">
        <v>41666</v>
      </c>
      <c r="N202" s="60">
        <v>41697</v>
      </c>
      <c r="O202" s="61">
        <v>16159000</v>
      </c>
      <c r="P202" s="62"/>
      <c r="Q202" s="66" t="s">
        <v>302</v>
      </c>
      <c r="R202" s="59"/>
      <c r="S202" s="59" t="s">
        <v>315</v>
      </c>
      <c r="T202" s="50" t="s">
        <v>490</v>
      </c>
      <c r="U202" s="11" t="s">
        <v>493</v>
      </c>
      <c r="V202" s="59" t="s">
        <v>309</v>
      </c>
      <c r="W202" s="44" t="s">
        <v>1138</v>
      </c>
      <c r="X202" s="59" t="s">
        <v>314</v>
      </c>
      <c r="Y202" s="59" t="s">
        <v>310</v>
      </c>
      <c r="Z202" s="59" t="s">
        <v>315</v>
      </c>
    </row>
    <row r="203" spans="1:26" ht="198" x14ac:dyDescent="0.25">
      <c r="A203" s="50">
        <v>2013</v>
      </c>
      <c r="B203" s="50">
        <v>97</v>
      </c>
      <c r="C203" s="58" t="s">
        <v>586</v>
      </c>
      <c r="D203" s="66" t="s">
        <v>473</v>
      </c>
      <c r="E203" s="59" t="s">
        <v>304</v>
      </c>
      <c r="F203" s="50" t="s">
        <v>399</v>
      </c>
      <c r="G203" s="12">
        <v>49137600</v>
      </c>
      <c r="H203" s="48">
        <f t="shared" si="6"/>
        <v>49137600</v>
      </c>
      <c r="K203" s="72">
        <v>41661</v>
      </c>
      <c r="L203" s="53">
        <v>41675</v>
      </c>
      <c r="M203" s="72">
        <v>41661</v>
      </c>
      <c r="N203" s="72">
        <v>41675</v>
      </c>
      <c r="O203" s="61">
        <v>0</v>
      </c>
      <c r="P203" s="62"/>
      <c r="Q203" s="66" t="s">
        <v>302</v>
      </c>
      <c r="R203" s="59"/>
      <c r="S203" s="59" t="s">
        <v>315</v>
      </c>
      <c r="T203" s="50" t="s">
        <v>490</v>
      </c>
      <c r="U203" s="29" t="s">
        <v>493</v>
      </c>
      <c r="V203" s="59" t="s">
        <v>480</v>
      </c>
      <c r="W203" s="44"/>
      <c r="X203" s="59" t="s">
        <v>314</v>
      </c>
      <c r="Y203" s="59" t="s">
        <v>310</v>
      </c>
      <c r="Z203" s="59" t="s">
        <v>315</v>
      </c>
    </row>
    <row r="204" spans="1:26" ht="118.8" x14ac:dyDescent="0.25">
      <c r="A204" s="50">
        <v>2013</v>
      </c>
      <c r="B204" s="50">
        <v>98</v>
      </c>
      <c r="C204" s="58" t="s">
        <v>587</v>
      </c>
      <c r="D204" s="66" t="s">
        <v>474</v>
      </c>
      <c r="E204" s="59" t="s">
        <v>304</v>
      </c>
      <c r="F204" s="50" t="s">
        <v>400</v>
      </c>
      <c r="G204" s="12">
        <v>41296000</v>
      </c>
      <c r="H204" s="48">
        <f t="shared" si="6"/>
        <v>41296000</v>
      </c>
      <c r="K204" s="72">
        <v>41675</v>
      </c>
      <c r="L204" s="53">
        <v>41707</v>
      </c>
      <c r="M204" s="72">
        <v>41675</v>
      </c>
      <c r="N204" s="72">
        <v>41707</v>
      </c>
      <c r="O204" s="61">
        <v>0</v>
      </c>
      <c r="P204" s="62"/>
      <c r="Q204" s="66" t="s">
        <v>302</v>
      </c>
      <c r="R204" s="59"/>
      <c r="S204" s="59" t="s">
        <v>315</v>
      </c>
      <c r="T204" s="50" t="s">
        <v>490</v>
      </c>
      <c r="U204" s="29" t="s">
        <v>493</v>
      </c>
      <c r="V204" s="59" t="s">
        <v>480</v>
      </c>
      <c r="W204" s="44"/>
      <c r="X204" s="59" t="s">
        <v>314</v>
      </c>
      <c r="Y204" s="59" t="s">
        <v>310</v>
      </c>
      <c r="Z204" s="59" t="s">
        <v>315</v>
      </c>
    </row>
    <row r="205" spans="1:26" s="29" customFormat="1" ht="198" x14ac:dyDescent="0.25">
      <c r="A205" s="26">
        <v>2013</v>
      </c>
      <c r="B205" s="26">
        <v>99</v>
      </c>
      <c r="C205" s="21" t="s">
        <v>579</v>
      </c>
      <c r="D205" s="31" t="s">
        <v>475</v>
      </c>
      <c r="E205" s="19" t="s">
        <v>487</v>
      </c>
      <c r="F205" s="26" t="s">
        <v>401</v>
      </c>
      <c r="G205" s="74">
        <v>1899356619</v>
      </c>
      <c r="H205" s="23">
        <f t="shared" si="6"/>
        <v>2683346572</v>
      </c>
      <c r="K205" s="75">
        <v>41666</v>
      </c>
      <c r="L205" s="53">
        <v>41818</v>
      </c>
      <c r="M205" s="75">
        <v>41666</v>
      </c>
      <c r="N205" s="75">
        <v>41968</v>
      </c>
      <c r="O205" s="76">
        <f>608684851+175305102</f>
        <v>783989953</v>
      </c>
      <c r="P205" s="24">
        <v>150</v>
      </c>
      <c r="Q205" s="31" t="s">
        <v>296</v>
      </c>
      <c r="R205" s="83" t="s">
        <v>481</v>
      </c>
      <c r="S205" s="19" t="s">
        <v>315</v>
      </c>
      <c r="T205" s="26" t="s">
        <v>490</v>
      </c>
      <c r="U205" s="29" t="s">
        <v>493</v>
      </c>
      <c r="V205" s="19" t="s">
        <v>480</v>
      </c>
      <c r="W205" s="19"/>
      <c r="X205" s="19" t="s">
        <v>314</v>
      </c>
      <c r="Y205" s="19" t="s">
        <v>310</v>
      </c>
      <c r="Z205" s="19" t="s">
        <v>315</v>
      </c>
    </row>
    <row r="206" spans="1:26" s="29" customFormat="1" ht="145.19999999999999" x14ac:dyDescent="0.25">
      <c r="A206" s="26">
        <v>2013</v>
      </c>
      <c r="B206" s="26">
        <v>100</v>
      </c>
      <c r="C206" s="21" t="s">
        <v>588</v>
      </c>
      <c r="D206" s="31" t="s">
        <v>476</v>
      </c>
      <c r="E206" s="19" t="s">
        <v>304</v>
      </c>
      <c r="F206" s="26" t="s">
        <v>402</v>
      </c>
      <c r="G206" s="74">
        <v>14838035</v>
      </c>
      <c r="H206" s="23">
        <f t="shared" si="6"/>
        <v>22201263</v>
      </c>
      <c r="K206" s="75">
        <v>41659</v>
      </c>
      <c r="L206" s="53">
        <v>41663</v>
      </c>
      <c r="M206" s="75">
        <v>41659</v>
      </c>
      <c r="N206" s="75">
        <v>41671</v>
      </c>
      <c r="O206" s="76">
        <f>7363228</f>
        <v>7363228</v>
      </c>
      <c r="P206" s="24">
        <v>8</v>
      </c>
      <c r="Q206" s="31" t="s">
        <v>302</v>
      </c>
      <c r="R206" s="19"/>
      <c r="S206" s="19" t="s">
        <v>315</v>
      </c>
      <c r="T206" s="26" t="s">
        <v>490</v>
      </c>
      <c r="U206" s="29" t="s">
        <v>493</v>
      </c>
      <c r="V206" s="19" t="s">
        <v>480</v>
      </c>
      <c r="W206" s="19"/>
      <c r="X206" s="19" t="s">
        <v>314</v>
      </c>
      <c r="Y206" s="19" t="s">
        <v>310</v>
      </c>
      <c r="Z206" s="19" t="s">
        <v>315</v>
      </c>
    </row>
    <row r="207" spans="1:26" s="29" customFormat="1" ht="92.4" x14ac:dyDescent="0.25">
      <c r="A207" s="26">
        <v>2013</v>
      </c>
      <c r="B207" s="26">
        <v>101</v>
      </c>
      <c r="C207" s="5" t="s">
        <v>1143</v>
      </c>
      <c r="D207" s="84" t="s">
        <v>589</v>
      </c>
      <c r="E207" s="19" t="s">
        <v>303</v>
      </c>
      <c r="F207" s="26" t="s">
        <v>403</v>
      </c>
      <c r="G207" s="74">
        <v>180800000</v>
      </c>
      <c r="H207" s="23">
        <f t="shared" si="6"/>
        <v>180800000</v>
      </c>
      <c r="K207" s="75">
        <v>41639</v>
      </c>
      <c r="L207" s="53">
        <v>41942</v>
      </c>
      <c r="M207" s="75">
        <v>41639</v>
      </c>
      <c r="N207" s="75">
        <v>41942</v>
      </c>
      <c r="O207" s="76">
        <v>0</v>
      </c>
      <c r="P207" s="24"/>
      <c r="Q207" s="19" t="s">
        <v>296</v>
      </c>
      <c r="R207" s="19"/>
      <c r="S207" s="19" t="s">
        <v>315</v>
      </c>
      <c r="T207" s="26" t="s">
        <v>490</v>
      </c>
      <c r="U207" s="29" t="s">
        <v>493</v>
      </c>
      <c r="V207" s="19" t="s">
        <v>480</v>
      </c>
      <c r="W207" s="19"/>
      <c r="X207" s="19" t="s">
        <v>314</v>
      </c>
      <c r="Y207" s="19" t="s">
        <v>310</v>
      </c>
      <c r="Z207" s="19" t="s">
        <v>315</v>
      </c>
    </row>
    <row r="208" spans="1:26" ht="96.6" x14ac:dyDescent="0.3">
      <c r="A208" s="57">
        <v>2014</v>
      </c>
      <c r="B208" s="57">
        <v>1</v>
      </c>
      <c r="C208" s="85" t="s">
        <v>838</v>
      </c>
      <c r="D208" s="86" t="s">
        <v>839</v>
      </c>
      <c r="E208" s="86" t="s">
        <v>303</v>
      </c>
      <c r="F208" s="86" t="s">
        <v>721</v>
      </c>
      <c r="G208" s="87">
        <v>9405000</v>
      </c>
      <c r="H208" s="48">
        <f t="shared" si="6"/>
        <v>14107500</v>
      </c>
      <c r="K208" s="88">
        <v>41655</v>
      </c>
      <c r="L208" s="53">
        <v>41789</v>
      </c>
      <c r="M208" s="88">
        <v>41655</v>
      </c>
      <c r="N208" s="88">
        <v>41864</v>
      </c>
      <c r="O208" s="89">
        <v>4702500</v>
      </c>
      <c r="P208" s="90">
        <v>75</v>
      </c>
      <c r="Q208" s="91" t="s">
        <v>296</v>
      </c>
      <c r="R208" s="59" t="s">
        <v>314</v>
      </c>
      <c r="S208" s="59" t="s">
        <v>315</v>
      </c>
      <c r="T208" s="50" t="s">
        <v>490</v>
      </c>
      <c r="U208" s="50" t="s">
        <v>493</v>
      </c>
      <c r="V208" s="92" t="s">
        <v>309</v>
      </c>
      <c r="W208" s="93">
        <v>41912</v>
      </c>
      <c r="X208" s="59" t="s">
        <v>314</v>
      </c>
      <c r="Y208" s="59" t="s">
        <v>310</v>
      </c>
      <c r="Z208" s="59"/>
    </row>
    <row r="209" spans="1:26" ht="193.2" x14ac:dyDescent="0.3">
      <c r="A209" s="57">
        <v>2014</v>
      </c>
      <c r="B209" s="57">
        <v>2</v>
      </c>
      <c r="C209" s="94" t="s">
        <v>840</v>
      </c>
      <c r="D209" s="86" t="s">
        <v>410</v>
      </c>
      <c r="E209" s="86" t="s">
        <v>303</v>
      </c>
      <c r="F209" s="86" t="s">
        <v>903</v>
      </c>
      <c r="G209" s="95">
        <v>38068800</v>
      </c>
      <c r="H209" s="48">
        <f t="shared" si="6"/>
        <v>53930800</v>
      </c>
      <c r="K209" s="88">
        <v>41653</v>
      </c>
      <c r="L209" s="53">
        <v>41833</v>
      </c>
      <c r="M209" s="88">
        <v>41653</v>
      </c>
      <c r="N209" s="88">
        <v>41908</v>
      </c>
      <c r="O209" s="89">
        <v>15862000</v>
      </c>
      <c r="P209" s="90">
        <v>75</v>
      </c>
      <c r="Q209" s="25" t="s">
        <v>1140</v>
      </c>
      <c r="R209" s="59" t="s">
        <v>314</v>
      </c>
      <c r="S209" s="59" t="s">
        <v>315</v>
      </c>
      <c r="T209" s="50" t="s">
        <v>490</v>
      </c>
      <c r="U209" s="50" t="s">
        <v>494</v>
      </c>
      <c r="V209" s="92" t="s">
        <v>480</v>
      </c>
      <c r="W209" s="96"/>
      <c r="X209" s="59" t="s">
        <v>314</v>
      </c>
      <c r="Y209" s="59" t="s">
        <v>310</v>
      </c>
      <c r="Z209" s="59"/>
    </row>
    <row r="210" spans="1:26" ht="193.2" x14ac:dyDescent="0.3">
      <c r="A210" s="57">
        <v>2014</v>
      </c>
      <c r="B210" s="57">
        <v>3</v>
      </c>
      <c r="C210" s="85" t="s">
        <v>841</v>
      </c>
      <c r="D210" s="86" t="s">
        <v>410</v>
      </c>
      <c r="E210" s="86" t="s">
        <v>303</v>
      </c>
      <c r="F210" s="86" t="s">
        <v>207</v>
      </c>
      <c r="G210" s="97">
        <v>38068800</v>
      </c>
      <c r="H210" s="48">
        <f t="shared" si="6"/>
        <v>53930800</v>
      </c>
      <c r="K210" s="98">
        <v>41653</v>
      </c>
      <c r="L210" s="53">
        <v>41833</v>
      </c>
      <c r="M210" s="98">
        <v>41653</v>
      </c>
      <c r="N210" s="98">
        <v>41908</v>
      </c>
      <c r="O210" s="89">
        <v>15862000</v>
      </c>
      <c r="P210" s="90">
        <v>75</v>
      </c>
      <c r="Q210" s="25" t="s">
        <v>1140</v>
      </c>
      <c r="R210" s="59" t="s">
        <v>314</v>
      </c>
      <c r="S210" s="59" t="s">
        <v>315</v>
      </c>
      <c r="T210" s="50" t="s">
        <v>490</v>
      </c>
      <c r="U210" s="50" t="s">
        <v>493</v>
      </c>
      <c r="V210" s="92" t="s">
        <v>309</v>
      </c>
      <c r="W210" s="100">
        <v>41995</v>
      </c>
      <c r="X210" s="59" t="s">
        <v>314</v>
      </c>
      <c r="Y210" s="59" t="s">
        <v>310</v>
      </c>
      <c r="Z210" s="59"/>
    </row>
    <row r="211" spans="1:26" ht="124.2" x14ac:dyDescent="0.3">
      <c r="A211" s="57">
        <v>2014</v>
      </c>
      <c r="B211" s="57">
        <v>4</v>
      </c>
      <c r="C211" s="85" t="s">
        <v>842</v>
      </c>
      <c r="D211" s="86" t="s">
        <v>843</v>
      </c>
      <c r="E211" s="86" t="s">
        <v>303</v>
      </c>
      <c r="F211" s="86" t="s">
        <v>904</v>
      </c>
      <c r="G211" s="101">
        <v>38068800</v>
      </c>
      <c r="H211" s="48">
        <f t="shared" si="6"/>
        <v>53930800</v>
      </c>
      <c r="K211" s="102">
        <v>41653</v>
      </c>
      <c r="L211" s="53">
        <v>41833</v>
      </c>
      <c r="M211" s="102">
        <v>41653</v>
      </c>
      <c r="N211" s="102">
        <v>41908</v>
      </c>
      <c r="O211" s="89">
        <v>15862000</v>
      </c>
      <c r="P211" s="90">
        <v>75</v>
      </c>
      <c r="Q211" s="25" t="s">
        <v>1140</v>
      </c>
      <c r="R211" s="59" t="s">
        <v>314</v>
      </c>
      <c r="S211" s="59" t="s">
        <v>315</v>
      </c>
      <c r="T211" s="50" t="s">
        <v>490</v>
      </c>
      <c r="U211" s="50" t="s">
        <v>493</v>
      </c>
      <c r="V211" s="92" t="s">
        <v>309</v>
      </c>
      <c r="W211" s="104">
        <v>42234</v>
      </c>
      <c r="X211" s="59" t="s">
        <v>314</v>
      </c>
      <c r="Y211" s="59" t="s">
        <v>310</v>
      </c>
      <c r="Z211" s="59"/>
    </row>
    <row r="212" spans="1:26" ht="193.2" x14ac:dyDescent="0.3">
      <c r="A212" s="57">
        <v>2014</v>
      </c>
      <c r="B212" s="57">
        <v>5</v>
      </c>
      <c r="C212" s="85" t="s">
        <v>844</v>
      </c>
      <c r="D212" s="86" t="s">
        <v>410</v>
      </c>
      <c r="E212" s="86" t="s">
        <v>303</v>
      </c>
      <c r="F212" s="86" t="s">
        <v>763</v>
      </c>
      <c r="G212" s="101">
        <v>38068800</v>
      </c>
      <c r="H212" s="48">
        <f t="shared" si="6"/>
        <v>53930800</v>
      </c>
      <c r="K212" s="102">
        <v>41653</v>
      </c>
      <c r="L212" s="53">
        <v>41833</v>
      </c>
      <c r="M212" s="102">
        <v>41653</v>
      </c>
      <c r="N212" s="102">
        <v>41908</v>
      </c>
      <c r="O212" s="89">
        <v>15862000</v>
      </c>
      <c r="P212" s="90">
        <v>75</v>
      </c>
      <c r="Q212" s="25" t="s">
        <v>1140</v>
      </c>
      <c r="R212" s="59" t="s">
        <v>314</v>
      </c>
      <c r="S212" s="59" t="s">
        <v>315</v>
      </c>
      <c r="T212" s="50" t="s">
        <v>490</v>
      </c>
      <c r="U212" s="50" t="s">
        <v>493</v>
      </c>
      <c r="V212" s="92" t="s">
        <v>309</v>
      </c>
      <c r="W212" s="104">
        <v>41995</v>
      </c>
      <c r="X212" s="59" t="s">
        <v>314</v>
      </c>
      <c r="Y212" s="59" t="s">
        <v>310</v>
      </c>
      <c r="Z212" s="59"/>
    </row>
    <row r="213" spans="1:26" ht="207" x14ac:dyDescent="0.3">
      <c r="A213" s="57">
        <v>2014</v>
      </c>
      <c r="B213" s="57">
        <v>6</v>
      </c>
      <c r="C213" s="85" t="s">
        <v>845</v>
      </c>
      <c r="D213" s="86" t="s">
        <v>425</v>
      </c>
      <c r="E213" s="86" t="s">
        <v>303</v>
      </c>
      <c r="F213" s="86" t="s">
        <v>905</v>
      </c>
      <c r="G213" s="105">
        <v>27720000</v>
      </c>
      <c r="H213" s="48">
        <f t="shared" si="6"/>
        <v>39270000</v>
      </c>
      <c r="K213" s="102">
        <v>41653</v>
      </c>
      <c r="L213" s="53">
        <v>41833</v>
      </c>
      <c r="M213" s="102">
        <v>41653</v>
      </c>
      <c r="N213" s="102">
        <v>41908</v>
      </c>
      <c r="O213" s="89">
        <v>11550000</v>
      </c>
      <c r="P213" s="90">
        <v>75</v>
      </c>
      <c r="Q213" s="25" t="s">
        <v>1140</v>
      </c>
      <c r="R213" s="59" t="s">
        <v>314</v>
      </c>
      <c r="S213" s="59" t="s">
        <v>315</v>
      </c>
      <c r="T213" s="50" t="s">
        <v>490</v>
      </c>
      <c r="U213" s="50" t="s">
        <v>494</v>
      </c>
      <c r="V213" s="92" t="s">
        <v>480</v>
      </c>
      <c r="W213" s="100"/>
      <c r="X213" s="59" t="s">
        <v>314</v>
      </c>
      <c r="Y213" s="59" t="s">
        <v>310</v>
      </c>
      <c r="Z213" s="59"/>
    </row>
    <row r="214" spans="1:26" ht="220.8" x14ac:dyDescent="0.3">
      <c r="A214" s="57">
        <v>2014</v>
      </c>
      <c r="B214" s="57">
        <v>7</v>
      </c>
      <c r="C214" s="85" t="s">
        <v>846</v>
      </c>
      <c r="D214" s="86" t="s">
        <v>408</v>
      </c>
      <c r="E214" s="86" t="s">
        <v>303</v>
      </c>
      <c r="F214" s="86" t="s">
        <v>906</v>
      </c>
      <c r="G214" s="97">
        <v>38068800</v>
      </c>
      <c r="H214" s="48">
        <f t="shared" si="6"/>
        <v>53930800</v>
      </c>
      <c r="K214" s="98">
        <v>41653</v>
      </c>
      <c r="L214" s="53">
        <v>41833</v>
      </c>
      <c r="M214" s="98">
        <v>41653</v>
      </c>
      <c r="N214" s="98">
        <v>41908</v>
      </c>
      <c r="O214" s="89">
        <v>15862000</v>
      </c>
      <c r="P214" s="90">
        <v>75</v>
      </c>
      <c r="Q214" s="25" t="s">
        <v>1140</v>
      </c>
      <c r="R214" s="59" t="s">
        <v>314</v>
      </c>
      <c r="S214" s="59" t="s">
        <v>315</v>
      </c>
      <c r="T214" s="50" t="s">
        <v>490</v>
      </c>
      <c r="U214" s="26" t="s">
        <v>493</v>
      </c>
      <c r="V214" s="92" t="s">
        <v>309</v>
      </c>
      <c r="W214" s="100">
        <v>41995</v>
      </c>
      <c r="X214" s="59" t="s">
        <v>314</v>
      </c>
      <c r="Y214" s="59" t="s">
        <v>310</v>
      </c>
      <c r="Z214" s="59"/>
    </row>
    <row r="215" spans="1:26" ht="331.2" x14ac:dyDescent="0.3">
      <c r="A215" s="57">
        <v>2014</v>
      </c>
      <c r="B215" s="57">
        <v>8</v>
      </c>
      <c r="C215" s="50" t="s">
        <v>847</v>
      </c>
      <c r="D215" s="86" t="s">
        <v>732</v>
      </c>
      <c r="E215" s="86" t="s">
        <v>303</v>
      </c>
      <c r="F215" s="86" t="s">
        <v>748</v>
      </c>
      <c r="G215" s="95">
        <v>9979200</v>
      </c>
      <c r="H215" s="48">
        <f t="shared" si="6"/>
        <v>14414400</v>
      </c>
      <c r="K215" s="88">
        <v>41655</v>
      </c>
      <c r="L215" s="53">
        <v>41789</v>
      </c>
      <c r="M215" s="88">
        <v>41655</v>
      </c>
      <c r="N215" s="88">
        <v>41849</v>
      </c>
      <c r="O215" s="89">
        <v>4435200</v>
      </c>
      <c r="P215" s="90">
        <v>60</v>
      </c>
      <c r="Q215" s="25" t="s">
        <v>1140</v>
      </c>
      <c r="R215" s="59" t="s">
        <v>314</v>
      </c>
      <c r="S215" s="59" t="s">
        <v>315</v>
      </c>
      <c r="T215" s="50" t="s">
        <v>490</v>
      </c>
      <c r="U215" s="50" t="s">
        <v>493</v>
      </c>
      <c r="V215" s="92" t="s">
        <v>480</v>
      </c>
      <c r="W215" s="100"/>
      <c r="X215" s="59" t="s">
        <v>314</v>
      </c>
      <c r="Y215" s="59" t="s">
        <v>310</v>
      </c>
      <c r="Z215" s="59"/>
    </row>
    <row r="216" spans="1:26" ht="69" x14ac:dyDescent="0.3">
      <c r="A216" s="57">
        <v>2014</v>
      </c>
      <c r="B216" s="57">
        <v>9</v>
      </c>
      <c r="C216" s="85" t="s">
        <v>848</v>
      </c>
      <c r="D216" s="86" t="s">
        <v>132</v>
      </c>
      <c r="E216" s="86" t="s">
        <v>303</v>
      </c>
      <c r="F216" s="86" t="s">
        <v>907</v>
      </c>
      <c r="G216" s="105">
        <v>10450000</v>
      </c>
      <c r="H216" s="48">
        <f t="shared" si="6"/>
        <v>10450000</v>
      </c>
      <c r="K216" s="102">
        <v>41655</v>
      </c>
      <c r="L216" s="53">
        <v>41805</v>
      </c>
      <c r="M216" s="102">
        <v>41655</v>
      </c>
      <c r="N216" s="102">
        <v>41805</v>
      </c>
      <c r="O216" s="89">
        <v>0</v>
      </c>
      <c r="P216" s="90">
        <v>0</v>
      </c>
      <c r="Q216" s="106" t="s">
        <v>296</v>
      </c>
      <c r="R216" s="59" t="s">
        <v>314</v>
      </c>
      <c r="S216" s="59" t="s">
        <v>315</v>
      </c>
      <c r="T216" s="50" t="s">
        <v>490</v>
      </c>
      <c r="U216" s="50" t="s">
        <v>493</v>
      </c>
      <c r="V216" s="92" t="s">
        <v>309</v>
      </c>
      <c r="W216" s="100">
        <v>41781</v>
      </c>
      <c r="X216" s="59" t="s">
        <v>314</v>
      </c>
      <c r="Y216" s="59" t="s">
        <v>310</v>
      </c>
      <c r="Z216" s="59"/>
    </row>
    <row r="217" spans="1:26" ht="69" x14ac:dyDescent="0.3">
      <c r="A217" s="57">
        <v>2014</v>
      </c>
      <c r="B217" s="57">
        <v>10</v>
      </c>
      <c r="C217" s="85" t="s">
        <v>849</v>
      </c>
      <c r="D217" s="86" t="s">
        <v>132</v>
      </c>
      <c r="E217" s="86" t="s">
        <v>303</v>
      </c>
      <c r="F217" s="86" t="s">
        <v>753</v>
      </c>
      <c r="G217" s="105">
        <v>10450000</v>
      </c>
      <c r="H217" s="48">
        <f t="shared" si="6"/>
        <v>15675000</v>
      </c>
      <c r="K217" s="98">
        <v>41655</v>
      </c>
      <c r="L217" s="53">
        <v>41805</v>
      </c>
      <c r="M217" s="98">
        <v>41655</v>
      </c>
      <c r="N217" s="98">
        <v>41880</v>
      </c>
      <c r="O217" s="89">
        <v>5225000</v>
      </c>
      <c r="P217" s="90">
        <v>75</v>
      </c>
      <c r="Q217" s="99" t="s">
        <v>296</v>
      </c>
      <c r="R217" s="59" t="s">
        <v>314</v>
      </c>
      <c r="S217" s="59" t="s">
        <v>315</v>
      </c>
      <c r="T217" s="50" t="s">
        <v>490</v>
      </c>
      <c r="U217" s="50" t="s">
        <v>493</v>
      </c>
      <c r="V217" s="92" t="s">
        <v>309</v>
      </c>
      <c r="W217" s="100">
        <v>41884</v>
      </c>
      <c r="X217" s="59" t="s">
        <v>314</v>
      </c>
      <c r="Y217" s="59" t="s">
        <v>310</v>
      </c>
      <c r="Z217" s="59"/>
    </row>
    <row r="218" spans="1:26" ht="220.8" x14ac:dyDescent="0.3">
      <c r="A218" s="57">
        <v>2014</v>
      </c>
      <c r="B218" s="57">
        <v>11</v>
      </c>
      <c r="C218" s="85" t="s">
        <v>850</v>
      </c>
      <c r="D218" s="86" t="s">
        <v>423</v>
      </c>
      <c r="E218" s="86" t="s">
        <v>303</v>
      </c>
      <c r="F218" s="86" t="s">
        <v>908</v>
      </c>
      <c r="G218" s="87">
        <v>38068800</v>
      </c>
      <c r="H218" s="48">
        <f t="shared" si="6"/>
        <v>53930800</v>
      </c>
      <c r="K218" s="102">
        <v>41656</v>
      </c>
      <c r="L218" s="53">
        <v>41836</v>
      </c>
      <c r="M218" s="102">
        <v>41656</v>
      </c>
      <c r="N218" s="102">
        <v>41911</v>
      </c>
      <c r="O218" s="89">
        <v>15862000</v>
      </c>
      <c r="P218" s="90">
        <v>75</v>
      </c>
      <c r="Q218" s="25" t="s">
        <v>1140</v>
      </c>
      <c r="R218" s="59" t="s">
        <v>314</v>
      </c>
      <c r="S218" s="59" t="s">
        <v>315</v>
      </c>
      <c r="T218" s="50" t="s">
        <v>490</v>
      </c>
      <c r="U218" s="50" t="s">
        <v>493</v>
      </c>
      <c r="V218" s="92" t="s">
        <v>309</v>
      </c>
      <c r="W218" s="100">
        <v>42037</v>
      </c>
      <c r="X218" s="59" t="s">
        <v>314</v>
      </c>
      <c r="Y218" s="59" t="s">
        <v>310</v>
      </c>
      <c r="Z218" s="59"/>
    </row>
    <row r="219" spans="1:26" ht="193.2" x14ac:dyDescent="0.3">
      <c r="A219" s="57">
        <v>2014</v>
      </c>
      <c r="B219" s="57">
        <v>12</v>
      </c>
      <c r="C219" s="85" t="s">
        <v>851</v>
      </c>
      <c r="D219" s="86" t="s">
        <v>410</v>
      </c>
      <c r="E219" s="86" t="s">
        <v>303</v>
      </c>
      <c r="F219" s="86" t="s">
        <v>909</v>
      </c>
      <c r="G219" s="101">
        <v>38068800</v>
      </c>
      <c r="H219" s="48">
        <f t="shared" si="6"/>
        <v>38068800</v>
      </c>
      <c r="K219" s="102">
        <v>41659</v>
      </c>
      <c r="L219" s="53">
        <v>41839</v>
      </c>
      <c r="M219" s="102">
        <v>41659</v>
      </c>
      <c r="N219" s="102">
        <v>41839</v>
      </c>
      <c r="O219" s="89">
        <v>0</v>
      </c>
      <c r="P219" s="90">
        <v>0</v>
      </c>
      <c r="Q219" s="25" t="s">
        <v>1140</v>
      </c>
      <c r="R219" s="59" t="s">
        <v>314</v>
      </c>
      <c r="S219" s="59" t="s">
        <v>315</v>
      </c>
      <c r="T219" s="50" t="s">
        <v>490</v>
      </c>
      <c r="U219" s="72" t="s">
        <v>493</v>
      </c>
      <c r="V219" s="92" t="s">
        <v>480</v>
      </c>
      <c r="W219" s="107"/>
      <c r="X219" s="59" t="s">
        <v>314</v>
      </c>
      <c r="Y219" s="59" t="s">
        <v>310</v>
      </c>
      <c r="Z219" s="59"/>
    </row>
    <row r="220" spans="1:26" ht="124.2" x14ac:dyDescent="0.3">
      <c r="A220" s="57">
        <v>2014</v>
      </c>
      <c r="B220" s="57">
        <v>13</v>
      </c>
      <c r="C220" s="85" t="s">
        <v>852</v>
      </c>
      <c r="D220" s="86" t="s">
        <v>457</v>
      </c>
      <c r="E220" s="86" t="s">
        <v>303</v>
      </c>
      <c r="F220" s="86" t="s">
        <v>743</v>
      </c>
      <c r="G220" s="105">
        <v>9702000</v>
      </c>
      <c r="H220" s="48">
        <f t="shared" si="6"/>
        <v>14553000</v>
      </c>
      <c r="K220" s="102">
        <v>41663</v>
      </c>
      <c r="L220" s="53">
        <v>41797</v>
      </c>
      <c r="M220" s="102">
        <v>41663</v>
      </c>
      <c r="N220" s="102">
        <v>41872</v>
      </c>
      <c r="O220" s="89">
        <v>4851000</v>
      </c>
      <c r="P220" s="90">
        <v>75</v>
      </c>
      <c r="Q220" s="106" t="s">
        <v>296</v>
      </c>
      <c r="R220" s="59" t="s">
        <v>314</v>
      </c>
      <c r="S220" s="59" t="s">
        <v>315</v>
      </c>
      <c r="T220" s="50" t="s">
        <v>490</v>
      </c>
      <c r="U220" s="50" t="s">
        <v>493</v>
      </c>
      <c r="V220" s="92" t="s">
        <v>309</v>
      </c>
      <c r="W220" s="100">
        <v>41883</v>
      </c>
      <c r="X220" s="59" t="s">
        <v>314</v>
      </c>
      <c r="Y220" s="59" t="s">
        <v>310</v>
      </c>
      <c r="Z220" s="59"/>
    </row>
    <row r="221" spans="1:26" ht="179.4" x14ac:dyDescent="0.3">
      <c r="A221" s="57">
        <v>2014</v>
      </c>
      <c r="B221" s="57">
        <v>14</v>
      </c>
      <c r="C221" s="50" t="s">
        <v>853</v>
      </c>
      <c r="D221" s="86" t="s">
        <v>725</v>
      </c>
      <c r="E221" s="86" t="s">
        <v>303</v>
      </c>
      <c r="F221" s="86" t="s">
        <v>744</v>
      </c>
      <c r="G221" s="108">
        <v>27720000</v>
      </c>
      <c r="H221" s="48">
        <f t="shared" si="6"/>
        <v>27720000</v>
      </c>
      <c r="K221" s="102">
        <v>41661</v>
      </c>
      <c r="L221" s="53">
        <v>41841</v>
      </c>
      <c r="M221" s="102">
        <v>41661</v>
      </c>
      <c r="N221" s="102">
        <v>41841</v>
      </c>
      <c r="O221" s="89">
        <v>0</v>
      </c>
      <c r="P221" s="90">
        <v>0</v>
      </c>
      <c r="Q221" s="91" t="s">
        <v>296</v>
      </c>
      <c r="R221" s="59" t="s">
        <v>314</v>
      </c>
      <c r="S221" s="59" t="s">
        <v>315</v>
      </c>
      <c r="T221" s="50" t="s">
        <v>490</v>
      </c>
      <c r="U221" s="50" t="s">
        <v>493</v>
      </c>
      <c r="V221" s="92" t="s">
        <v>309</v>
      </c>
      <c r="W221" s="104">
        <v>41904</v>
      </c>
      <c r="X221" s="59" t="s">
        <v>314</v>
      </c>
      <c r="Y221" s="59" t="s">
        <v>310</v>
      </c>
      <c r="Z221" s="59"/>
    </row>
    <row r="222" spans="1:26" ht="55.2" x14ac:dyDescent="0.3">
      <c r="A222" s="57">
        <v>2014</v>
      </c>
      <c r="B222" s="57">
        <v>15</v>
      </c>
      <c r="C222" s="85" t="s">
        <v>854</v>
      </c>
      <c r="D222" s="86" t="s">
        <v>855</v>
      </c>
      <c r="E222" s="86" t="s">
        <v>303</v>
      </c>
      <c r="F222" s="86" t="s">
        <v>910</v>
      </c>
      <c r="G222" s="87">
        <v>52360000</v>
      </c>
      <c r="H222" s="48">
        <f t="shared" si="6"/>
        <v>76140167</v>
      </c>
      <c r="K222" s="102">
        <v>41661</v>
      </c>
      <c r="L222" s="53">
        <v>41903</v>
      </c>
      <c r="M222" s="102">
        <v>41661</v>
      </c>
      <c r="N222" s="102">
        <v>42012</v>
      </c>
      <c r="O222" s="109">
        <v>23780167</v>
      </c>
      <c r="P222" s="90">
        <v>109</v>
      </c>
      <c r="Q222" s="103" t="s">
        <v>302</v>
      </c>
      <c r="R222" s="59" t="s">
        <v>314</v>
      </c>
      <c r="S222" s="59" t="s">
        <v>315</v>
      </c>
      <c r="T222" s="50" t="s">
        <v>490</v>
      </c>
      <c r="U222" s="50" t="s">
        <v>493</v>
      </c>
      <c r="V222" s="92" t="s">
        <v>309</v>
      </c>
      <c r="W222" s="104">
        <v>42037</v>
      </c>
      <c r="X222" s="59" t="s">
        <v>314</v>
      </c>
      <c r="Y222" s="59" t="s">
        <v>310</v>
      </c>
      <c r="Z222" s="59"/>
    </row>
    <row r="223" spans="1:26" ht="207" x14ac:dyDescent="0.3">
      <c r="A223" s="57">
        <v>2014</v>
      </c>
      <c r="B223" s="57">
        <v>16</v>
      </c>
      <c r="C223" s="85" t="s">
        <v>856</v>
      </c>
      <c r="D223" s="86" t="s">
        <v>857</v>
      </c>
      <c r="E223" s="86" t="s">
        <v>303</v>
      </c>
      <c r="F223" s="86" t="s">
        <v>911</v>
      </c>
      <c r="G223" s="101">
        <v>83600000</v>
      </c>
      <c r="H223" s="48">
        <f t="shared" si="6"/>
        <v>114950000</v>
      </c>
      <c r="K223" s="102">
        <v>41663</v>
      </c>
      <c r="L223" s="53">
        <v>41905</v>
      </c>
      <c r="M223" s="102">
        <v>41663</v>
      </c>
      <c r="N223" s="102">
        <v>41995</v>
      </c>
      <c r="O223" s="109">
        <v>31350000</v>
      </c>
      <c r="P223" s="90">
        <v>90</v>
      </c>
      <c r="Q223" s="25" t="s">
        <v>1140</v>
      </c>
      <c r="R223" s="59" t="s">
        <v>314</v>
      </c>
      <c r="S223" s="59" t="s">
        <v>315</v>
      </c>
      <c r="T223" s="50" t="s">
        <v>490</v>
      </c>
      <c r="U223" s="50" t="s">
        <v>493</v>
      </c>
      <c r="V223" s="92" t="s">
        <v>309</v>
      </c>
      <c r="W223" s="104">
        <v>42004</v>
      </c>
      <c r="X223" s="59" t="s">
        <v>314</v>
      </c>
      <c r="Y223" s="59" t="s">
        <v>310</v>
      </c>
      <c r="Z223" s="59"/>
    </row>
    <row r="224" spans="1:26" ht="179.4" x14ac:dyDescent="0.3">
      <c r="A224" s="57">
        <v>2014</v>
      </c>
      <c r="B224" s="57">
        <v>17</v>
      </c>
      <c r="C224" s="85" t="s">
        <v>858</v>
      </c>
      <c r="D224" s="86" t="s">
        <v>412</v>
      </c>
      <c r="E224" s="86" t="s">
        <v>303</v>
      </c>
      <c r="F224" s="86" t="s">
        <v>912</v>
      </c>
      <c r="G224" s="97">
        <v>5900000</v>
      </c>
      <c r="H224" s="48">
        <f t="shared" si="6"/>
        <v>5900000</v>
      </c>
      <c r="K224" s="98">
        <v>41663</v>
      </c>
      <c r="L224" s="53">
        <v>42027</v>
      </c>
      <c r="M224" s="98">
        <v>41663</v>
      </c>
      <c r="N224" s="98">
        <v>42027</v>
      </c>
      <c r="O224" s="89">
        <v>0</v>
      </c>
      <c r="P224" s="90">
        <v>0</v>
      </c>
      <c r="Q224" s="99" t="s">
        <v>836</v>
      </c>
      <c r="R224" s="59" t="s">
        <v>314</v>
      </c>
      <c r="S224" s="59" t="s">
        <v>315</v>
      </c>
      <c r="T224" s="50" t="s">
        <v>490</v>
      </c>
      <c r="U224" s="50" t="s">
        <v>493</v>
      </c>
      <c r="V224" s="92" t="s">
        <v>309</v>
      </c>
      <c r="W224" s="104">
        <v>42220</v>
      </c>
      <c r="X224" s="59" t="s">
        <v>314</v>
      </c>
      <c r="Y224" s="59" t="s">
        <v>310</v>
      </c>
      <c r="Z224" s="59"/>
    </row>
    <row r="225" spans="1:26" ht="82.8" x14ac:dyDescent="0.3">
      <c r="A225" s="57">
        <v>2014</v>
      </c>
      <c r="B225" s="57">
        <v>18</v>
      </c>
      <c r="C225" s="85" t="s">
        <v>678</v>
      </c>
      <c r="D225" s="86" t="s">
        <v>451</v>
      </c>
      <c r="E225" s="86" t="s">
        <v>303</v>
      </c>
      <c r="F225" s="86" t="s">
        <v>679</v>
      </c>
      <c r="G225" s="105">
        <v>141885600</v>
      </c>
      <c r="H225" s="48">
        <f t="shared" si="6"/>
        <v>141885600</v>
      </c>
      <c r="K225" s="102">
        <v>41663</v>
      </c>
      <c r="L225" s="53">
        <v>41996</v>
      </c>
      <c r="M225" s="102">
        <v>41663</v>
      </c>
      <c r="N225" s="102">
        <v>42056</v>
      </c>
      <c r="O225" s="89">
        <v>0</v>
      </c>
      <c r="P225" s="90">
        <v>60</v>
      </c>
      <c r="Q225" s="106" t="s">
        <v>298</v>
      </c>
      <c r="R225" s="59" t="s">
        <v>314</v>
      </c>
      <c r="S225" s="59" t="s">
        <v>315</v>
      </c>
      <c r="T225" s="50" t="s">
        <v>490</v>
      </c>
      <c r="U225" s="50" t="s">
        <v>493</v>
      </c>
      <c r="V225" s="92" t="s">
        <v>309</v>
      </c>
      <c r="W225" s="104">
        <v>42060</v>
      </c>
      <c r="X225" s="59" t="s">
        <v>314</v>
      </c>
      <c r="Y225" s="59" t="s">
        <v>310</v>
      </c>
      <c r="Z225" s="59"/>
    </row>
    <row r="226" spans="1:26" ht="124.2" x14ac:dyDescent="0.3">
      <c r="A226" s="57">
        <v>2014</v>
      </c>
      <c r="B226" s="57">
        <v>19</v>
      </c>
      <c r="C226" s="50" t="s">
        <v>859</v>
      </c>
      <c r="D226" s="86" t="s">
        <v>860</v>
      </c>
      <c r="E226" s="86" t="s">
        <v>303</v>
      </c>
      <c r="F226" s="86" t="s">
        <v>913</v>
      </c>
      <c r="G226" s="95">
        <v>26000000</v>
      </c>
      <c r="H226" s="48">
        <f t="shared" si="6"/>
        <v>26000000</v>
      </c>
      <c r="K226" s="88">
        <v>41663</v>
      </c>
      <c r="L226" s="53">
        <v>41721</v>
      </c>
      <c r="M226" s="88">
        <v>41663</v>
      </c>
      <c r="N226" s="88">
        <v>41721</v>
      </c>
      <c r="O226" s="89">
        <v>0</v>
      </c>
      <c r="P226" s="90">
        <v>0</v>
      </c>
      <c r="Q226" s="106" t="s">
        <v>298</v>
      </c>
      <c r="R226" s="59" t="s">
        <v>314</v>
      </c>
      <c r="S226" s="59" t="s">
        <v>315</v>
      </c>
      <c r="T226" s="50" t="s">
        <v>490</v>
      </c>
      <c r="U226" s="50" t="s">
        <v>493</v>
      </c>
      <c r="V226" s="92" t="s">
        <v>309</v>
      </c>
      <c r="W226" s="100">
        <v>41723</v>
      </c>
      <c r="X226" s="59" t="s">
        <v>314</v>
      </c>
      <c r="Y226" s="59" t="s">
        <v>310</v>
      </c>
      <c r="Z226" s="59"/>
    </row>
    <row r="227" spans="1:26" ht="96.6" x14ac:dyDescent="0.3">
      <c r="A227" s="57">
        <v>2014</v>
      </c>
      <c r="B227" s="57">
        <v>20</v>
      </c>
      <c r="C227" s="85" t="s">
        <v>861</v>
      </c>
      <c r="D227" s="86" t="s">
        <v>453</v>
      </c>
      <c r="E227" s="86" t="s">
        <v>303</v>
      </c>
      <c r="F227" s="86" t="s">
        <v>914</v>
      </c>
      <c r="G227" s="105">
        <v>27104000</v>
      </c>
      <c r="H227" s="48">
        <f t="shared" si="6"/>
        <v>27104000</v>
      </c>
      <c r="K227" s="102">
        <v>41663</v>
      </c>
      <c r="L227" s="53">
        <v>41996</v>
      </c>
      <c r="M227" s="102">
        <v>41663</v>
      </c>
      <c r="N227" s="102">
        <v>41996</v>
      </c>
      <c r="O227" s="89">
        <v>0</v>
      </c>
      <c r="P227" s="90">
        <v>0</v>
      </c>
      <c r="Q227" s="106" t="s">
        <v>296</v>
      </c>
      <c r="R227" s="59" t="s">
        <v>314</v>
      </c>
      <c r="S227" s="59" t="s">
        <v>315</v>
      </c>
      <c r="T227" s="50" t="s">
        <v>490</v>
      </c>
      <c r="U227" s="50" t="s">
        <v>493</v>
      </c>
      <c r="V227" s="92" t="s">
        <v>309</v>
      </c>
      <c r="W227" s="100">
        <v>41993</v>
      </c>
      <c r="X227" s="59" t="s">
        <v>314</v>
      </c>
      <c r="Y227" s="59" t="s">
        <v>310</v>
      </c>
      <c r="Z227" s="59"/>
    </row>
    <row r="228" spans="1:26" ht="179.4" x14ac:dyDescent="0.3">
      <c r="A228" s="57">
        <v>2014</v>
      </c>
      <c r="B228" s="57">
        <v>21</v>
      </c>
      <c r="C228" s="50" t="s">
        <v>862</v>
      </c>
      <c r="D228" s="86" t="s">
        <v>863</v>
      </c>
      <c r="E228" s="86" t="s">
        <v>303</v>
      </c>
      <c r="F228" s="86" t="s">
        <v>915</v>
      </c>
      <c r="G228" s="95">
        <v>12976200</v>
      </c>
      <c r="H228" s="48">
        <f t="shared" si="6"/>
        <v>18643400</v>
      </c>
      <c r="K228" s="88">
        <v>41663</v>
      </c>
      <c r="L228" s="53">
        <v>41797</v>
      </c>
      <c r="M228" s="88">
        <v>41663</v>
      </c>
      <c r="N228" s="88">
        <v>41857</v>
      </c>
      <c r="O228" s="109">
        <v>5667200</v>
      </c>
      <c r="P228" s="90">
        <v>60</v>
      </c>
      <c r="Q228" s="25" t="s">
        <v>1139</v>
      </c>
      <c r="R228" s="59" t="s">
        <v>314</v>
      </c>
      <c r="S228" s="59" t="s">
        <v>315</v>
      </c>
      <c r="T228" s="50" t="s">
        <v>490</v>
      </c>
      <c r="U228" s="50" t="s">
        <v>493</v>
      </c>
      <c r="V228" s="92" t="s">
        <v>309</v>
      </c>
      <c r="W228" s="104">
        <v>42038</v>
      </c>
      <c r="X228" s="59" t="s">
        <v>314</v>
      </c>
      <c r="Y228" s="59" t="s">
        <v>310</v>
      </c>
      <c r="Z228" s="59"/>
    </row>
    <row r="229" spans="1:26" ht="124.2" x14ac:dyDescent="0.3">
      <c r="A229" s="57">
        <v>2014</v>
      </c>
      <c r="B229" s="57">
        <v>22</v>
      </c>
      <c r="C229" s="50" t="s">
        <v>864</v>
      </c>
      <c r="D229" s="86" t="s">
        <v>843</v>
      </c>
      <c r="E229" s="86" t="s">
        <v>303</v>
      </c>
      <c r="F229" s="86" t="s">
        <v>916</v>
      </c>
      <c r="G229" s="95">
        <v>23100000</v>
      </c>
      <c r="H229" s="48">
        <f t="shared" si="6"/>
        <v>23100000</v>
      </c>
      <c r="K229" s="88">
        <v>41663</v>
      </c>
      <c r="L229" s="53">
        <v>41813</v>
      </c>
      <c r="M229" s="88">
        <v>41663</v>
      </c>
      <c r="N229" s="88">
        <v>41813</v>
      </c>
      <c r="O229" s="89">
        <v>0</v>
      </c>
      <c r="P229" s="90">
        <v>0</v>
      </c>
      <c r="Q229" s="50" t="s">
        <v>933</v>
      </c>
      <c r="R229" s="59" t="s">
        <v>314</v>
      </c>
      <c r="S229" s="59" t="s">
        <v>315</v>
      </c>
      <c r="T229" s="50" t="s">
        <v>490</v>
      </c>
      <c r="U229" s="50" t="s">
        <v>493</v>
      </c>
      <c r="V229" s="92" t="s">
        <v>309</v>
      </c>
      <c r="W229" s="104">
        <v>41885</v>
      </c>
      <c r="X229" s="59" t="s">
        <v>314</v>
      </c>
      <c r="Y229" s="59" t="s">
        <v>310</v>
      </c>
      <c r="Z229" s="59"/>
    </row>
    <row r="230" spans="1:26" ht="138" x14ac:dyDescent="0.3">
      <c r="A230" s="57">
        <v>2014</v>
      </c>
      <c r="B230" s="57">
        <v>23</v>
      </c>
      <c r="C230" s="50" t="s">
        <v>865</v>
      </c>
      <c r="D230" s="86" t="s">
        <v>866</v>
      </c>
      <c r="E230" s="86" t="s">
        <v>303</v>
      </c>
      <c r="F230" s="86" t="s">
        <v>917</v>
      </c>
      <c r="G230" s="95">
        <v>48294400</v>
      </c>
      <c r="H230" s="48">
        <f t="shared" si="6"/>
        <v>69825653</v>
      </c>
      <c r="K230" s="88">
        <v>41663</v>
      </c>
      <c r="L230" s="53">
        <v>41905</v>
      </c>
      <c r="M230" s="88">
        <v>41663</v>
      </c>
      <c r="N230" s="88">
        <v>42012</v>
      </c>
      <c r="O230" s="109">
        <v>21531253</v>
      </c>
      <c r="P230" s="90">
        <v>107</v>
      </c>
      <c r="Q230" s="50" t="s">
        <v>934</v>
      </c>
      <c r="R230" s="59" t="s">
        <v>314</v>
      </c>
      <c r="S230" s="59" t="s">
        <v>315</v>
      </c>
      <c r="T230" s="50" t="s">
        <v>490</v>
      </c>
      <c r="U230" s="50" t="s">
        <v>493</v>
      </c>
      <c r="V230" s="92" t="s">
        <v>480</v>
      </c>
      <c r="W230" s="107"/>
      <c r="X230" s="59" t="s">
        <v>314</v>
      </c>
      <c r="Y230" s="59" t="s">
        <v>310</v>
      </c>
      <c r="Z230" s="59"/>
    </row>
    <row r="231" spans="1:26" ht="151.80000000000001" x14ac:dyDescent="0.3">
      <c r="A231" s="57">
        <v>2014</v>
      </c>
      <c r="B231" s="57">
        <v>24</v>
      </c>
      <c r="C231" s="50" t="s">
        <v>521</v>
      </c>
      <c r="D231" s="86" t="s">
        <v>867</v>
      </c>
      <c r="E231" s="86" t="s">
        <v>303</v>
      </c>
      <c r="F231" s="86" t="s">
        <v>918</v>
      </c>
      <c r="G231" s="95">
        <v>20790000</v>
      </c>
      <c r="H231" s="48">
        <f t="shared" si="6"/>
        <v>31185000</v>
      </c>
      <c r="K231" s="88">
        <v>41663</v>
      </c>
      <c r="L231" s="53">
        <v>41797</v>
      </c>
      <c r="M231" s="88">
        <v>41663</v>
      </c>
      <c r="N231" s="88">
        <v>41864</v>
      </c>
      <c r="O231" s="109">
        <v>10395000</v>
      </c>
      <c r="P231" s="90">
        <v>67</v>
      </c>
      <c r="Q231" s="50" t="s">
        <v>934</v>
      </c>
      <c r="R231" s="59" t="s">
        <v>314</v>
      </c>
      <c r="S231" s="59" t="s">
        <v>315</v>
      </c>
      <c r="T231" s="50" t="s">
        <v>490</v>
      </c>
      <c r="U231" s="50" t="s">
        <v>493</v>
      </c>
      <c r="V231" s="92" t="s">
        <v>309</v>
      </c>
      <c r="W231" s="100">
        <v>41885</v>
      </c>
      <c r="X231" s="59" t="s">
        <v>314</v>
      </c>
      <c r="Y231" s="59" t="s">
        <v>310</v>
      </c>
      <c r="Z231" s="59"/>
    </row>
    <row r="232" spans="1:26" ht="151.80000000000001" x14ac:dyDescent="0.3">
      <c r="A232" s="57">
        <v>2014</v>
      </c>
      <c r="B232" s="57">
        <v>25</v>
      </c>
      <c r="C232" s="50" t="s">
        <v>868</v>
      </c>
      <c r="D232" s="86" t="s">
        <v>867</v>
      </c>
      <c r="E232" s="86" t="s">
        <v>303</v>
      </c>
      <c r="F232" s="86" t="s">
        <v>919</v>
      </c>
      <c r="G232" s="95">
        <v>20790000</v>
      </c>
      <c r="H232" s="48">
        <f t="shared" si="6"/>
        <v>31185000</v>
      </c>
      <c r="K232" s="88">
        <v>41663</v>
      </c>
      <c r="L232" s="53">
        <v>41797</v>
      </c>
      <c r="M232" s="88">
        <v>41663</v>
      </c>
      <c r="N232" s="88">
        <v>41864</v>
      </c>
      <c r="O232" s="109">
        <v>10395000</v>
      </c>
      <c r="P232" s="90">
        <v>67</v>
      </c>
      <c r="Q232" s="50" t="s">
        <v>934</v>
      </c>
      <c r="R232" s="59" t="s">
        <v>314</v>
      </c>
      <c r="S232" s="59" t="s">
        <v>315</v>
      </c>
      <c r="T232" s="50" t="s">
        <v>490</v>
      </c>
      <c r="U232" s="72" t="s">
        <v>494</v>
      </c>
      <c r="V232" s="92" t="s">
        <v>309</v>
      </c>
      <c r="W232" s="100">
        <v>41885</v>
      </c>
      <c r="X232" s="59" t="s">
        <v>314</v>
      </c>
      <c r="Y232" s="59" t="s">
        <v>310</v>
      </c>
      <c r="Z232" s="59"/>
    </row>
    <row r="233" spans="1:26" s="29" customFormat="1" ht="96.6" x14ac:dyDescent="0.3">
      <c r="A233" s="26">
        <v>2014</v>
      </c>
      <c r="B233" s="26">
        <v>26</v>
      </c>
      <c r="C233" s="26" t="s">
        <v>680</v>
      </c>
      <c r="D233" s="92" t="s">
        <v>681</v>
      </c>
      <c r="E233" s="92" t="s">
        <v>304</v>
      </c>
      <c r="F233" s="92" t="s">
        <v>696</v>
      </c>
      <c r="G233" s="123">
        <v>49800000</v>
      </c>
      <c r="H233" s="23">
        <f t="shared" si="6"/>
        <v>99600000</v>
      </c>
      <c r="I233" s="70"/>
      <c r="J233" s="70"/>
      <c r="K233" s="111">
        <v>41704</v>
      </c>
      <c r="L233" s="53">
        <v>42079</v>
      </c>
      <c r="M233" s="111">
        <v>41704</v>
      </c>
      <c r="N233" s="34">
        <v>42369</v>
      </c>
      <c r="O233" s="158">
        <v>49800000</v>
      </c>
      <c r="P233" s="113">
        <v>290</v>
      </c>
      <c r="Q233" s="26" t="s">
        <v>296</v>
      </c>
      <c r="R233" s="34" t="s">
        <v>314</v>
      </c>
      <c r="S233" s="19" t="s">
        <v>315</v>
      </c>
      <c r="T233" s="26" t="s">
        <v>490</v>
      </c>
      <c r="U233" s="26" t="s">
        <v>494</v>
      </c>
      <c r="V233" s="92" t="s">
        <v>708</v>
      </c>
      <c r="W233" s="110"/>
      <c r="X233" s="19" t="s">
        <v>314</v>
      </c>
      <c r="Y233" s="59" t="s">
        <v>1141</v>
      </c>
      <c r="Z233" s="19"/>
    </row>
    <row r="234" spans="1:26" s="29" customFormat="1" ht="82.8" x14ac:dyDescent="0.3">
      <c r="A234" s="26">
        <v>2014</v>
      </c>
      <c r="B234" s="26">
        <v>27</v>
      </c>
      <c r="C234" s="26" t="s">
        <v>682</v>
      </c>
      <c r="D234" s="92" t="s">
        <v>683</v>
      </c>
      <c r="E234" s="92" t="s">
        <v>304</v>
      </c>
      <c r="F234" s="92" t="s">
        <v>697</v>
      </c>
      <c r="G234" s="123">
        <v>36500000</v>
      </c>
      <c r="H234" s="23">
        <f t="shared" ref="H234:H247" si="7">G234+O234</f>
        <v>37250000</v>
      </c>
      <c r="I234" s="70"/>
      <c r="J234" s="70"/>
      <c r="K234" s="111">
        <v>41717</v>
      </c>
      <c r="L234" s="53">
        <v>42099</v>
      </c>
      <c r="M234" s="111">
        <v>41717</v>
      </c>
      <c r="N234" s="34">
        <v>42369</v>
      </c>
      <c r="O234" s="158">
        <v>750000</v>
      </c>
      <c r="P234" s="113">
        <v>270</v>
      </c>
      <c r="Q234" s="26" t="s">
        <v>296</v>
      </c>
      <c r="R234" s="19" t="s">
        <v>314</v>
      </c>
      <c r="S234" s="19" t="s">
        <v>315</v>
      </c>
      <c r="T234" s="26" t="s">
        <v>490</v>
      </c>
      <c r="U234" s="26" t="s">
        <v>494</v>
      </c>
      <c r="V234" s="92" t="s">
        <v>708</v>
      </c>
      <c r="W234" s="110"/>
      <c r="X234" s="19" t="s">
        <v>314</v>
      </c>
      <c r="Y234" s="59" t="s">
        <v>1141</v>
      </c>
      <c r="Z234" s="19"/>
    </row>
    <row r="235" spans="1:26" ht="55.2" x14ac:dyDescent="0.3">
      <c r="A235" s="57">
        <v>2014</v>
      </c>
      <c r="B235" s="57">
        <v>28</v>
      </c>
      <c r="C235" s="50" t="s">
        <v>684</v>
      </c>
      <c r="D235" s="86" t="s">
        <v>685</v>
      </c>
      <c r="E235" s="86" t="s">
        <v>304</v>
      </c>
      <c r="F235" s="86" t="s">
        <v>698</v>
      </c>
      <c r="G235" s="50">
        <v>2296800</v>
      </c>
      <c r="H235" s="23">
        <f t="shared" si="7"/>
        <v>2296800</v>
      </c>
      <c r="K235" s="88">
        <v>41750</v>
      </c>
      <c r="L235" s="53">
        <v>41780</v>
      </c>
      <c r="M235" s="88">
        <v>41750</v>
      </c>
      <c r="N235" s="111">
        <v>41780</v>
      </c>
      <c r="O235" s="112">
        <v>0</v>
      </c>
      <c r="P235" s="113">
        <v>0</v>
      </c>
      <c r="Q235" s="26" t="s">
        <v>298</v>
      </c>
      <c r="R235" s="19" t="s">
        <v>314</v>
      </c>
      <c r="S235" s="19" t="s">
        <v>315</v>
      </c>
      <c r="T235" s="26" t="s">
        <v>490</v>
      </c>
      <c r="U235" s="26" t="s">
        <v>493</v>
      </c>
      <c r="V235" s="92" t="s">
        <v>309</v>
      </c>
      <c r="W235" s="100">
        <v>41802</v>
      </c>
      <c r="X235" s="59" t="s">
        <v>314</v>
      </c>
      <c r="Y235" s="59" t="s">
        <v>310</v>
      </c>
      <c r="Z235" s="59"/>
    </row>
    <row r="236" spans="1:26" ht="110.4" x14ac:dyDescent="0.3">
      <c r="A236" s="57">
        <v>2014</v>
      </c>
      <c r="B236" s="57">
        <v>29</v>
      </c>
      <c r="C236" s="50" t="s">
        <v>686</v>
      </c>
      <c r="D236" s="86" t="s">
        <v>687</v>
      </c>
      <c r="E236" s="86" t="s">
        <v>304</v>
      </c>
      <c r="F236" s="86" t="s">
        <v>699</v>
      </c>
      <c r="G236" s="95">
        <v>2608507</v>
      </c>
      <c r="H236" s="23">
        <f t="shared" si="7"/>
        <v>2608507</v>
      </c>
      <c r="K236" s="88">
        <v>41740</v>
      </c>
      <c r="L236" s="53">
        <v>41750</v>
      </c>
      <c r="M236" s="88">
        <v>41740</v>
      </c>
      <c r="N236" s="111">
        <v>41750</v>
      </c>
      <c r="O236" s="112">
        <v>0</v>
      </c>
      <c r="P236" s="113">
        <v>0</v>
      </c>
      <c r="Q236" s="26" t="s">
        <v>298</v>
      </c>
      <c r="R236" s="19" t="s">
        <v>314</v>
      </c>
      <c r="S236" s="19" t="s">
        <v>315</v>
      </c>
      <c r="T236" s="26" t="s">
        <v>490</v>
      </c>
      <c r="U236" s="26" t="s">
        <v>493</v>
      </c>
      <c r="V236" s="92" t="s">
        <v>480</v>
      </c>
      <c r="W236" s="110"/>
      <c r="X236" s="59" t="s">
        <v>314</v>
      </c>
      <c r="Y236" s="59" t="s">
        <v>310</v>
      </c>
      <c r="Z236" s="59"/>
    </row>
    <row r="237" spans="1:26" s="29" customFormat="1" ht="151.80000000000001" x14ac:dyDescent="0.3">
      <c r="A237" s="26">
        <v>2014</v>
      </c>
      <c r="B237" s="26">
        <v>30</v>
      </c>
      <c r="C237" s="26" t="s">
        <v>688</v>
      </c>
      <c r="D237" s="92" t="s">
        <v>689</v>
      </c>
      <c r="E237" s="92" t="s">
        <v>304</v>
      </c>
      <c r="F237" s="92" t="s">
        <v>700</v>
      </c>
      <c r="G237" s="123">
        <v>21608000</v>
      </c>
      <c r="H237" s="23">
        <f t="shared" si="7"/>
        <v>21608000</v>
      </c>
      <c r="I237" s="70"/>
      <c r="J237" s="70"/>
      <c r="K237" s="53">
        <v>41715</v>
      </c>
      <c r="L237" s="53">
        <v>41989</v>
      </c>
      <c r="M237" s="53">
        <v>41715</v>
      </c>
      <c r="N237" s="34">
        <v>42369</v>
      </c>
      <c r="O237" s="112">
        <v>0</v>
      </c>
      <c r="P237" s="113">
        <v>374</v>
      </c>
      <c r="Q237" s="19" t="s">
        <v>1135</v>
      </c>
      <c r="R237" s="19" t="s">
        <v>314</v>
      </c>
      <c r="S237" s="19" t="s">
        <v>315</v>
      </c>
      <c r="T237" s="26" t="s">
        <v>490</v>
      </c>
      <c r="U237" s="26" t="s">
        <v>494</v>
      </c>
      <c r="V237" s="92" t="s">
        <v>708</v>
      </c>
      <c r="W237" s="110"/>
      <c r="X237" s="19" t="s">
        <v>314</v>
      </c>
      <c r="Y237" s="59" t="s">
        <v>1141</v>
      </c>
      <c r="Z237" s="19"/>
    </row>
    <row r="238" spans="1:26" ht="96.6" x14ac:dyDescent="0.3">
      <c r="A238" s="57">
        <v>2014</v>
      </c>
      <c r="B238" s="57">
        <v>31</v>
      </c>
      <c r="C238" s="50" t="s">
        <v>690</v>
      </c>
      <c r="D238" s="86" t="s">
        <v>691</v>
      </c>
      <c r="E238" s="86" t="s">
        <v>304</v>
      </c>
      <c r="F238" s="86" t="s">
        <v>701</v>
      </c>
      <c r="G238" s="95">
        <v>13000000</v>
      </c>
      <c r="H238" s="48">
        <f t="shared" si="7"/>
        <v>15437500</v>
      </c>
      <c r="K238" s="88">
        <v>41716</v>
      </c>
      <c r="L238" s="53">
        <v>42004</v>
      </c>
      <c r="M238" s="88">
        <v>41716</v>
      </c>
      <c r="N238" s="88">
        <v>42004</v>
      </c>
      <c r="O238" s="109">
        <v>2437500</v>
      </c>
      <c r="P238" s="90">
        <v>0</v>
      </c>
      <c r="Q238" s="50" t="s">
        <v>298</v>
      </c>
      <c r="R238" s="59" t="s">
        <v>314</v>
      </c>
      <c r="S238" s="59" t="s">
        <v>315</v>
      </c>
      <c r="T238" s="50" t="s">
        <v>490</v>
      </c>
      <c r="U238" s="26" t="s">
        <v>493</v>
      </c>
      <c r="V238" s="92" t="s">
        <v>480</v>
      </c>
      <c r="W238" s="107"/>
      <c r="X238" s="59" t="s">
        <v>314</v>
      </c>
      <c r="Y238" s="59" t="s">
        <v>310</v>
      </c>
      <c r="Z238" s="59"/>
    </row>
    <row r="239" spans="1:26" ht="138" x14ac:dyDescent="0.3">
      <c r="A239" s="57">
        <v>2014</v>
      </c>
      <c r="B239" s="57">
        <v>32</v>
      </c>
      <c r="C239" s="50" t="s">
        <v>692</v>
      </c>
      <c r="D239" s="86" t="s">
        <v>693</v>
      </c>
      <c r="E239" s="86" t="s">
        <v>304</v>
      </c>
      <c r="F239" s="86" t="s">
        <v>702</v>
      </c>
      <c r="G239" s="95">
        <v>9988200</v>
      </c>
      <c r="H239" s="48">
        <f t="shared" si="7"/>
        <v>9988200</v>
      </c>
      <c r="K239" s="88">
        <v>41779</v>
      </c>
      <c r="L239" s="53">
        <v>42023</v>
      </c>
      <c r="M239" s="88">
        <v>41779</v>
      </c>
      <c r="N239" s="88">
        <v>42023</v>
      </c>
      <c r="O239" s="89">
        <v>0</v>
      </c>
      <c r="P239" s="90">
        <v>0</v>
      </c>
      <c r="Q239" s="50" t="s">
        <v>298</v>
      </c>
      <c r="R239" s="59" t="s">
        <v>314</v>
      </c>
      <c r="S239" s="59" t="s">
        <v>315</v>
      </c>
      <c r="T239" s="50" t="s">
        <v>490</v>
      </c>
      <c r="U239" s="26" t="s">
        <v>494</v>
      </c>
      <c r="V239" s="92" t="s">
        <v>480</v>
      </c>
      <c r="W239" s="107"/>
      <c r="X239" s="59" t="s">
        <v>314</v>
      </c>
      <c r="Y239" s="59" t="s">
        <v>310</v>
      </c>
      <c r="Z239" s="59"/>
    </row>
    <row r="240" spans="1:26" ht="165.6" x14ac:dyDescent="0.3">
      <c r="A240" s="57">
        <v>2014</v>
      </c>
      <c r="B240" s="57">
        <v>33</v>
      </c>
      <c r="C240" s="50" t="s">
        <v>694</v>
      </c>
      <c r="D240" s="86" t="s">
        <v>695</v>
      </c>
      <c r="E240" s="86" t="s">
        <v>304</v>
      </c>
      <c r="F240" s="86" t="s">
        <v>703</v>
      </c>
      <c r="G240" s="95">
        <v>32400000</v>
      </c>
      <c r="H240" s="48">
        <f t="shared" si="7"/>
        <v>48400000</v>
      </c>
      <c r="K240" s="88">
        <v>41807</v>
      </c>
      <c r="L240" s="53">
        <v>42035</v>
      </c>
      <c r="M240" s="88">
        <v>41807</v>
      </c>
      <c r="N240" s="88">
        <v>42035</v>
      </c>
      <c r="O240" s="109">
        <v>16000000</v>
      </c>
      <c r="P240" s="90">
        <v>0</v>
      </c>
      <c r="Q240" s="50" t="s">
        <v>296</v>
      </c>
      <c r="R240" s="59" t="s">
        <v>314</v>
      </c>
      <c r="S240" s="59" t="s">
        <v>315</v>
      </c>
      <c r="T240" s="50" t="s">
        <v>490</v>
      </c>
      <c r="U240" s="75" t="s">
        <v>493</v>
      </c>
      <c r="V240" s="92" t="s">
        <v>480</v>
      </c>
      <c r="W240" s="110"/>
      <c r="X240" s="59" t="s">
        <v>314</v>
      </c>
      <c r="Y240" s="59" t="s">
        <v>310</v>
      </c>
      <c r="Z240" s="59"/>
    </row>
    <row r="241" spans="1:26" ht="151.80000000000001" x14ac:dyDescent="0.3">
      <c r="A241" s="57">
        <v>2014</v>
      </c>
      <c r="B241" s="57">
        <v>34</v>
      </c>
      <c r="C241" s="50" t="s">
        <v>869</v>
      </c>
      <c r="D241" s="86" t="s">
        <v>870</v>
      </c>
      <c r="E241" s="86" t="s">
        <v>304</v>
      </c>
      <c r="F241" s="86" t="s">
        <v>920</v>
      </c>
      <c r="G241" s="95">
        <v>25000000</v>
      </c>
      <c r="H241" s="48">
        <f t="shared" si="7"/>
        <v>25000000</v>
      </c>
      <c r="K241" s="88">
        <v>41807</v>
      </c>
      <c r="L241" s="53">
        <v>42004</v>
      </c>
      <c r="M241" s="88">
        <v>41807</v>
      </c>
      <c r="N241" s="88">
        <v>42004</v>
      </c>
      <c r="O241" s="89">
        <v>0</v>
      </c>
      <c r="P241" s="90">
        <v>0</v>
      </c>
      <c r="Q241" s="50" t="s">
        <v>296</v>
      </c>
      <c r="R241" s="59" t="s">
        <v>314</v>
      </c>
      <c r="S241" s="59" t="s">
        <v>315</v>
      </c>
      <c r="T241" s="50" t="s">
        <v>490</v>
      </c>
      <c r="U241" s="26" t="s">
        <v>493</v>
      </c>
      <c r="V241" s="92" t="s">
        <v>480</v>
      </c>
      <c r="W241" s="110"/>
      <c r="X241" s="59" t="s">
        <v>314</v>
      </c>
      <c r="Y241" s="59" t="s">
        <v>310</v>
      </c>
      <c r="Z241" s="59"/>
    </row>
    <row r="242" spans="1:26" ht="110.4" x14ac:dyDescent="0.3">
      <c r="A242" s="57">
        <v>2014</v>
      </c>
      <c r="B242" s="57">
        <v>35</v>
      </c>
      <c r="C242" s="50" t="s">
        <v>692</v>
      </c>
      <c r="D242" s="86" t="s">
        <v>871</v>
      </c>
      <c r="E242" s="86" t="s">
        <v>304</v>
      </c>
      <c r="F242" s="86" t="s">
        <v>921</v>
      </c>
      <c r="G242" s="95">
        <v>10000000</v>
      </c>
      <c r="H242" s="48">
        <f t="shared" si="7"/>
        <v>10000000</v>
      </c>
      <c r="K242" s="88">
        <v>41814</v>
      </c>
      <c r="L242" s="53">
        <v>41874</v>
      </c>
      <c r="M242" s="88">
        <v>41814</v>
      </c>
      <c r="N242" s="88">
        <v>41874</v>
      </c>
      <c r="O242" s="89">
        <v>0</v>
      </c>
      <c r="P242" s="90">
        <v>0</v>
      </c>
      <c r="Q242" s="50" t="s">
        <v>298</v>
      </c>
      <c r="R242" s="59" t="s">
        <v>314</v>
      </c>
      <c r="S242" s="59" t="s">
        <v>315</v>
      </c>
      <c r="T242" s="50" t="s">
        <v>490</v>
      </c>
      <c r="U242" s="50" t="s">
        <v>493</v>
      </c>
      <c r="V242" s="92" t="s">
        <v>309</v>
      </c>
      <c r="W242" s="100">
        <v>41955</v>
      </c>
      <c r="X242" s="59" t="s">
        <v>314</v>
      </c>
      <c r="Y242" s="59" t="s">
        <v>310</v>
      </c>
      <c r="Z242" s="59"/>
    </row>
    <row r="243" spans="1:26" ht="124.2" x14ac:dyDescent="0.3">
      <c r="A243" s="57">
        <v>2014</v>
      </c>
      <c r="B243" s="57">
        <v>36</v>
      </c>
      <c r="C243" s="50" t="s">
        <v>872</v>
      </c>
      <c r="D243" s="86" t="s">
        <v>873</v>
      </c>
      <c r="E243" s="86" t="s">
        <v>304</v>
      </c>
      <c r="F243" s="86" t="s">
        <v>922</v>
      </c>
      <c r="G243" s="95">
        <v>6564000</v>
      </c>
      <c r="H243" s="48">
        <f t="shared" si="7"/>
        <v>9844000</v>
      </c>
      <c r="K243" s="114">
        <v>41814</v>
      </c>
      <c r="L243" s="53">
        <v>41837</v>
      </c>
      <c r="M243" s="114">
        <v>41814</v>
      </c>
      <c r="N243" s="114">
        <v>41837</v>
      </c>
      <c r="O243" s="89">
        <v>3280000</v>
      </c>
      <c r="P243" s="90">
        <v>0</v>
      </c>
      <c r="Q243" s="50" t="s">
        <v>296</v>
      </c>
      <c r="R243" s="59" t="s">
        <v>314</v>
      </c>
      <c r="S243" s="59" t="s">
        <v>315</v>
      </c>
      <c r="T243" s="50" t="s">
        <v>490</v>
      </c>
      <c r="U243" s="50" t="s">
        <v>493</v>
      </c>
      <c r="V243" s="92" t="s">
        <v>480</v>
      </c>
      <c r="W243" s="110"/>
      <c r="X243" s="59" t="s">
        <v>314</v>
      </c>
      <c r="Y243" s="59" t="s">
        <v>310</v>
      </c>
      <c r="Z243" s="59"/>
    </row>
    <row r="244" spans="1:26" ht="179.4" x14ac:dyDescent="0.3">
      <c r="A244" s="57">
        <v>2014</v>
      </c>
      <c r="B244" s="57">
        <v>37</v>
      </c>
      <c r="C244" s="50" t="s">
        <v>704</v>
      </c>
      <c r="D244" s="86" t="s">
        <v>705</v>
      </c>
      <c r="E244" s="86" t="s">
        <v>303</v>
      </c>
      <c r="F244" s="86" t="s">
        <v>706</v>
      </c>
      <c r="G244" s="95">
        <v>16183400</v>
      </c>
      <c r="H244" s="48">
        <f t="shared" si="7"/>
        <v>20127400</v>
      </c>
      <c r="K244" s="88">
        <v>41823</v>
      </c>
      <c r="L244" s="53">
        <v>42187</v>
      </c>
      <c r="M244" s="88">
        <v>41823</v>
      </c>
      <c r="N244" s="88">
        <v>42187</v>
      </c>
      <c r="O244" s="89">
        <v>3944000</v>
      </c>
      <c r="P244" s="90">
        <v>0</v>
      </c>
      <c r="Q244" s="50" t="s">
        <v>707</v>
      </c>
      <c r="R244" s="59" t="s">
        <v>314</v>
      </c>
      <c r="S244" s="59" t="s">
        <v>315</v>
      </c>
      <c r="T244" s="50" t="s">
        <v>490</v>
      </c>
      <c r="U244" s="50" t="s">
        <v>494</v>
      </c>
      <c r="V244" s="92" t="s">
        <v>480</v>
      </c>
      <c r="W244" s="110"/>
      <c r="X244" s="59" t="s">
        <v>314</v>
      </c>
      <c r="Y244" s="59" t="s">
        <v>310</v>
      </c>
      <c r="Z244" s="59"/>
    </row>
    <row r="245" spans="1:26" ht="55.2" x14ac:dyDescent="0.3">
      <c r="A245" s="57">
        <v>2014</v>
      </c>
      <c r="B245" s="57">
        <v>38</v>
      </c>
      <c r="C245" s="50" t="s">
        <v>874</v>
      </c>
      <c r="D245" s="86" t="s">
        <v>875</v>
      </c>
      <c r="E245" s="86" t="s">
        <v>303</v>
      </c>
      <c r="F245" s="86" t="s">
        <v>923</v>
      </c>
      <c r="G245" s="95">
        <v>12757600</v>
      </c>
      <c r="H245" s="48">
        <f t="shared" si="7"/>
        <v>12757600</v>
      </c>
      <c r="K245" s="114">
        <v>41807</v>
      </c>
      <c r="L245" s="53">
        <v>41811</v>
      </c>
      <c r="M245" s="114">
        <v>41807</v>
      </c>
      <c r="N245" s="114">
        <v>41811</v>
      </c>
      <c r="O245" s="89">
        <v>0</v>
      </c>
      <c r="P245" s="90">
        <v>0</v>
      </c>
      <c r="Q245" s="50" t="s">
        <v>296</v>
      </c>
      <c r="R245" s="59" t="s">
        <v>314</v>
      </c>
      <c r="S245" s="59" t="s">
        <v>315</v>
      </c>
      <c r="T245" s="50" t="s">
        <v>490</v>
      </c>
      <c r="U245" s="50" t="s">
        <v>493</v>
      </c>
      <c r="V245" s="92" t="s">
        <v>480</v>
      </c>
      <c r="W245" s="110"/>
      <c r="X245" s="59" t="s">
        <v>314</v>
      </c>
      <c r="Y245" s="59" t="s">
        <v>310</v>
      </c>
      <c r="Z245" s="59"/>
    </row>
    <row r="246" spans="1:26" ht="124.2" x14ac:dyDescent="0.3">
      <c r="A246" s="50">
        <v>2014</v>
      </c>
      <c r="B246" s="57">
        <v>39</v>
      </c>
      <c r="C246" s="50" t="s">
        <v>876</v>
      </c>
      <c r="D246" s="86" t="s">
        <v>877</v>
      </c>
      <c r="E246" s="86" t="s">
        <v>304</v>
      </c>
      <c r="F246" s="86" t="s">
        <v>924</v>
      </c>
      <c r="G246" s="95">
        <v>25000000</v>
      </c>
      <c r="H246" s="48">
        <f t="shared" si="7"/>
        <v>37000000</v>
      </c>
      <c r="K246" s="111">
        <v>41834</v>
      </c>
      <c r="L246" s="53">
        <v>41839</v>
      </c>
      <c r="M246" s="111">
        <v>41834</v>
      </c>
      <c r="N246" s="111">
        <v>41842</v>
      </c>
      <c r="O246" s="109">
        <v>12000000</v>
      </c>
      <c r="P246" s="90">
        <v>3</v>
      </c>
      <c r="Q246" s="50" t="s">
        <v>296</v>
      </c>
      <c r="R246" s="59" t="s">
        <v>314</v>
      </c>
      <c r="S246" s="59" t="s">
        <v>315</v>
      </c>
      <c r="T246" s="50" t="s">
        <v>490</v>
      </c>
      <c r="U246" s="50" t="s">
        <v>493</v>
      </c>
      <c r="V246" s="92" t="s">
        <v>480</v>
      </c>
      <c r="W246" s="110"/>
      <c r="X246" s="59" t="s">
        <v>314</v>
      </c>
      <c r="Y246" s="59" t="s">
        <v>310</v>
      </c>
      <c r="Z246" s="59"/>
    </row>
    <row r="247" spans="1:26" ht="124.2" x14ac:dyDescent="0.3">
      <c r="A247" s="57">
        <v>2014</v>
      </c>
      <c r="B247" s="57">
        <v>40</v>
      </c>
      <c r="C247" s="50" t="s">
        <v>878</v>
      </c>
      <c r="D247" s="86" t="s">
        <v>879</v>
      </c>
      <c r="E247" s="86" t="s">
        <v>303</v>
      </c>
      <c r="F247" s="86" t="s">
        <v>925</v>
      </c>
      <c r="G247" s="95">
        <v>20000000</v>
      </c>
      <c r="H247" s="48">
        <f t="shared" si="7"/>
        <v>20000000</v>
      </c>
      <c r="K247" s="88">
        <v>41829</v>
      </c>
      <c r="L247" s="53">
        <v>41920</v>
      </c>
      <c r="M247" s="88">
        <v>41829</v>
      </c>
      <c r="N247" s="88">
        <v>41920</v>
      </c>
      <c r="O247" s="89">
        <v>0</v>
      </c>
      <c r="P247" s="90">
        <v>0</v>
      </c>
      <c r="Q247" s="25" t="s">
        <v>1139</v>
      </c>
      <c r="R247" s="59" t="s">
        <v>314</v>
      </c>
      <c r="S247" s="59" t="s">
        <v>315</v>
      </c>
      <c r="T247" s="50" t="s">
        <v>490</v>
      </c>
      <c r="U247" s="50" t="s">
        <v>491</v>
      </c>
      <c r="V247" s="92" t="s">
        <v>480</v>
      </c>
      <c r="W247" s="110"/>
      <c r="X247" s="59" t="s">
        <v>314</v>
      </c>
      <c r="Y247" s="59" t="s">
        <v>310</v>
      </c>
      <c r="Z247" s="59"/>
    </row>
    <row r="248" spans="1:26" ht="179.4" x14ac:dyDescent="0.3">
      <c r="A248" s="57">
        <v>2014</v>
      </c>
      <c r="B248" s="57">
        <v>41</v>
      </c>
      <c r="C248" s="50" t="s">
        <v>708</v>
      </c>
      <c r="D248" s="86" t="s">
        <v>709</v>
      </c>
      <c r="E248" s="86" t="s">
        <v>303</v>
      </c>
      <c r="F248" s="86" t="s">
        <v>710</v>
      </c>
      <c r="G248" s="115" t="s">
        <v>711</v>
      </c>
      <c r="H248" s="115" t="s">
        <v>711</v>
      </c>
      <c r="K248" s="88" t="s">
        <v>712</v>
      </c>
      <c r="L248" s="89">
        <v>0</v>
      </c>
      <c r="M248" s="88" t="s">
        <v>712</v>
      </c>
      <c r="N248" s="88" t="e">
        <v>#VALUE!</v>
      </c>
      <c r="O248" s="89">
        <v>0</v>
      </c>
      <c r="P248" s="90">
        <v>0</v>
      </c>
      <c r="Q248" s="50" t="s">
        <v>296</v>
      </c>
      <c r="R248" s="59" t="s">
        <v>314</v>
      </c>
      <c r="S248" s="59" t="s">
        <v>315</v>
      </c>
      <c r="T248" s="50" t="s">
        <v>490</v>
      </c>
      <c r="U248" s="72" t="s">
        <v>493</v>
      </c>
      <c r="V248" s="92" t="s">
        <v>480</v>
      </c>
      <c r="W248" s="110"/>
      <c r="X248" s="59" t="s">
        <v>314</v>
      </c>
      <c r="Y248" s="59" t="s">
        <v>310</v>
      </c>
      <c r="Z248" s="59"/>
    </row>
    <row r="249" spans="1:26" ht="124.2" x14ac:dyDescent="0.3">
      <c r="A249" s="57">
        <v>2014</v>
      </c>
      <c r="B249" s="57">
        <v>42</v>
      </c>
      <c r="C249" s="50" t="s">
        <v>880</v>
      </c>
      <c r="D249" s="86" t="s">
        <v>843</v>
      </c>
      <c r="E249" s="86" t="s">
        <v>303</v>
      </c>
      <c r="F249" s="86" t="s">
        <v>916</v>
      </c>
      <c r="G249" s="95">
        <v>11550000</v>
      </c>
      <c r="H249" s="48">
        <f t="shared" ref="H249:H280" si="8">G249+O249</f>
        <v>11550000</v>
      </c>
      <c r="K249" s="88">
        <v>41835</v>
      </c>
      <c r="L249" s="53">
        <v>41911</v>
      </c>
      <c r="M249" s="88">
        <v>41835</v>
      </c>
      <c r="N249" s="88">
        <v>41911</v>
      </c>
      <c r="O249" s="89">
        <v>0</v>
      </c>
      <c r="P249" s="90">
        <v>0</v>
      </c>
      <c r="Q249" s="50" t="s">
        <v>935</v>
      </c>
      <c r="R249" s="59" t="s">
        <v>314</v>
      </c>
      <c r="S249" s="59" t="s">
        <v>315</v>
      </c>
      <c r="T249" s="50" t="s">
        <v>490</v>
      </c>
      <c r="U249" s="50" t="s">
        <v>493</v>
      </c>
      <c r="V249" s="92" t="s">
        <v>309</v>
      </c>
      <c r="W249" s="100">
        <v>41950</v>
      </c>
      <c r="X249" s="59" t="s">
        <v>314</v>
      </c>
      <c r="Y249" s="59" t="s">
        <v>310</v>
      </c>
      <c r="Z249" s="59"/>
    </row>
    <row r="250" spans="1:26" ht="138" x14ac:dyDescent="0.3">
      <c r="A250" s="57">
        <v>2014</v>
      </c>
      <c r="B250" s="57">
        <v>43</v>
      </c>
      <c r="C250" s="50" t="s">
        <v>713</v>
      </c>
      <c r="D250" s="86" t="s">
        <v>714</v>
      </c>
      <c r="E250" s="86" t="s">
        <v>303</v>
      </c>
      <c r="F250" s="86" t="s">
        <v>715</v>
      </c>
      <c r="G250" s="95">
        <v>12320000</v>
      </c>
      <c r="H250" s="48">
        <f t="shared" si="8"/>
        <v>18480000</v>
      </c>
      <c r="K250" s="88">
        <v>41847</v>
      </c>
      <c r="L250" s="53">
        <v>41969</v>
      </c>
      <c r="M250" s="88">
        <v>41847</v>
      </c>
      <c r="N250" s="88">
        <v>42029</v>
      </c>
      <c r="O250" s="109">
        <v>6160000</v>
      </c>
      <c r="P250" s="90">
        <v>60</v>
      </c>
      <c r="Q250" s="25" t="s">
        <v>299</v>
      </c>
      <c r="R250" s="59" t="s">
        <v>314</v>
      </c>
      <c r="S250" s="59" t="s">
        <v>315</v>
      </c>
      <c r="T250" s="50" t="s">
        <v>490</v>
      </c>
      <c r="U250" s="50" t="s">
        <v>493</v>
      </c>
      <c r="V250" s="92" t="s">
        <v>309</v>
      </c>
      <c r="W250" s="100">
        <v>42076</v>
      </c>
      <c r="X250" s="59" t="s">
        <v>314</v>
      </c>
      <c r="Y250" s="59" t="s">
        <v>310</v>
      </c>
      <c r="Z250" s="59"/>
    </row>
    <row r="251" spans="1:26" ht="179.4" x14ac:dyDescent="0.3">
      <c r="A251" s="57">
        <v>2014</v>
      </c>
      <c r="B251" s="57">
        <v>44</v>
      </c>
      <c r="C251" s="50" t="s">
        <v>881</v>
      </c>
      <c r="D251" s="86" t="s">
        <v>882</v>
      </c>
      <c r="E251" s="86" t="s">
        <v>303</v>
      </c>
      <c r="F251" s="86" t="s">
        <v>926</v>
      </c>
      <c r="G251" s="95">
        <v>9856000</v>
      </c>
      <c r="H251" s="48">
        <f t="shared" si="8"/>
        <v>9856000</v>
      </c>
      <c r="K251" s="88">
        <v>41843</v>
      </c>
      <c r="L251" s="53">
        <v>41965</v>
      </c>
      <c r="M251" s="88">
        <v>41843</v>
      </c>
      <c r="N251" s="88">
        <v>41965</v>
      </c>
      <c r="O251" s="89">
        <v>0</v>
      </c>
      <c r="P251" s="90">
        <v>0</v>
      </c>
      <c r="Q251" s="50" t="s">
        <v>722</v>
      </c>
      <c r="R251" s="59" t="s">
        <v>314</v>
      </c>
      <c r="S251" s="59" t="s">
        <v>315</v>
      </c>
      <c r="T251" s="50" t="s">
        <v>490</v>
      </c>
      <c r="U251" s="50" t="s">
        <v>493</v>
      </c>
      <c r="V251" s="92" t="s">
        <v>309</v>
      </c>
      <c r="W251" s="100">
        <v>41912</v>
      </c>
      <c r="X251" s="59" t="s">
        <v>314</v>
      </c>
      <c r="Y251" s="59" t="s">
        <v>310</v>
      </c>
      <c r="Z251" s="59"/>
    </row>
    <row r="252" spans="1:26" ht="193.2" x14ac:dyDescent="0.3">
      <c r="A252" s="57">
        <v>2014</v>
      </c>
      <c r="B252" s="57">
        <v>45</v>
      </c>
      <c r="C252" s="50" t="s">
        <v>883</v>
      </c>
      <c r="D252" s="86" t="s">
        <v>410</v>
      </c>
      <c r="E252" s="86" t="s">
        <v>303</v>
      </c>
      <c r="F252" s="86" t="s">
        <v>927</v>
      </c>
      <c r="G252" s="95">
        <v>30878026</v>
      </c>
      <c r="H252" s="48">
        <f t="shared" si="8"/>
        <v>30878026</v>
      </c>
      <c r="K252" s="88">
        <v>41844</v>
      </c>
      <c r="L252" s="53">
        <v>41992</v>
      </c>
      <c r="M252" s="88">
        <v>41844</v>
      </c>
      <c r="N252" s="88">
        <v>41992</v>
      </c>
      <c r="O252" s="89">
        <v>0</v>
      </c>
      <c r="P252" s="90">
        <v>0</v>
      </c>
      <c r="Q252" s="25" t="s">
        <v>1140</v>
      </c>
      <c r="R252" s="59" t="s">
        <v>314</v>
      </c>
      <c r="S252" s="59" t="s">
        <v>315</v>
      </c>
      <c r="T252" s="50" t="s">
        <v>490</v>
      </c>
      <c r="U252" s="50" t="s">
        <v>493</v>
      </c>
      <c r="V252" s="92" t="s">
        <v>309</v>
      </c>
      <c r="W252" s="100">
        <v>41995</v>
      </c>
      <c r="X252" s="59" t="s">
        <v>314</v>
      </c>
      <c r="Y252" s="59" t="s">
        <v>310</v>
      </c>
      <c r="Z252" s="59"/>
    </row>
    <row r="253" spans="1:26" ht="110.4" x14ac:dyDescent="0.3">
      <c r="A253" s="57">
        <v>2014</v>
      </c>
      <c r="B253" s="57">
        <v>46</v>
      </c>
      <c r="C253" s="50" t="s">
        <v>716</v>
      </c>
      <c r="D253" s="86" t="s">
        <v>717</v>
      </c>
      <c r="E253" s="86" t="s">
        <v>303</v>
      </c>
      <c r="F253" s="86" t="s">
        <v>720</v>
      </c>
      <c r="G253" s="95">
        <v>36960000</v>
      </c>
      <c r="H253" s="48">
        <f t="shared" si="8"/>
        <v>36960000</v>
      </c>
      <c r="K253" s="88">
        <v>41852</v>
      </c>
      <c r="L253" s="53">
        <v>42035</v>
      </c>
      <c r="M253" s="88">
        <v>41852</v>
      </c>
      <c r="N253" s="88">
        <v>42035</v>
      </c>
      <c r="O253" s="89">
        <v>0</v>
      </c>
      <c r="P253" s="90">
        <v>0</v>
      </c>
      <c r="Q253" s="50" t="s">
        <v>722</v>
      </c>
      <c r="R253" s="59" t="s">
        <v>314</v>
      </c>
      <c r="S253" s="59" t="s">
        <v>315</v>
      </c>
      <c r="T253" s="50" t="s">
        <v>490</v>
      </c>
      <c r="U253" s="50" t="s">
        <v>493</v>
      </c>
      <c r="V253" s="92" t="s">
        <v>480</v>
      </c>
      <c r="W253" s="110"/>
      <c r="X253" s="59" t="s">
        <v>314</v>
      </c>
      <c r="Y253" s="59" t="s">
        <v>310</v>
      </c>
      <c r="Z253" s="59"/>
    </row>
    <row r="254" spans="1:26" ht="69" x14ac:dyDescent="0.3">
      <c r="A254" s="57">
        <v>2014</v>
      </c>
      <c r="B254" s="57">
        <v>47</v>
      </c>
      <c r="C254" s="50" t="s">
        <v>718</v>
      </c>
      <c r="D254" s="86" t="s">
        <v>719</v>
      </c>
      <c r="E254" s="86" t="s">
        <v>303</v>
      </c>
      <c r="F254" s="86" t="s">
        <v>721</v>
      </c>
      <c r="G254" s="95">
        <v>9544333</v>
      </c>
      <c r="H254" s="48">
        <f t="shared" si="8"/>
        <v>9544333</v>
      </c>
      <c r="K254" s="88">
        <v>41876</v>
      </c>
      <c r="L254" s="53">
        <v>42014</v>
      </c>
      <c r="M254" s="88">
        <v>41876</v>
      </c>
      <c r="N254" s="88">
        <v>42014</v>
      </c>
      <c r="O254" s="89">
        <v>0</v>
      </c>
      <c r="P254" s="90">
        <v>0</v>
      </c>
      <c r="Q254" s="50" t="s">
        <v>296</v>
      </c>
      <c r="R254" s="59" t="s">
        <v>314</v>
      </c>
      <c r="S254" s="59" t="s">
        <v>315</v>
      </c>
      <c r="T254" s="50" t="s">
        <v>490</v>
      </c>
      <c r="U254" s="50" t="s">
        <v>493</v>
      </c>
      <c r="V254" s="92" t="s">
        <v>309</v>
      </c>
      <c r="W254" s="100">
        <v>42046</v>
      </c>
      <c r="X254" s="59" t="s">
        <v>314</v>
      </c>
      <c r="Y254" s="59" t="s">
        <v>310</v>
      </c>
      <c r="Z254" s="59"/>
    </row>
    <row r="255" spans="1:26" ht="151.80000000000001" x14ac:dyDescent="0.3">
      <c r="A255" s="57">
        <v>2014</v>
      </c>
      <c r="B255" s="57">
        <v>48</v>
      </c>
      <c r="C255" s="50" t="s">
        <v>884</v>
      </c>
      <c r="D255" s="86" t="s">
        <v>867</v>
      </c>
      <c r="E255" s="86" t="s">
        <v>303</v>
      </c>
      <c r="F255" s="86" t="s">
        <v>918</v>
      </c>
      <c r="G255" s="95">
        <v>19250000</v>
      </c>
      <c r="H255" s="48">
        <f t="shared" si="8"/>
        <v>19712000</v>
      </c>
      <c r="K255" s="88">
        <v>41877</v>
      </c>
      <c r="L255" s="53">
        <v>42001</v>
      </c>
      <c r="M255" s="88">
        <v>41877</v>
      </c>
      <c r="N255" s="88">
        <v>42004</v>
      </c>
      <c r="O255" s="109">
        <v>462000</v>
      </c>
      <c r="P255" s="90">
        <v>3</v>
      </c>
      <c r="Q255" s="50" t="s">
        <v>296</v>
      </c>
      <c r="R255" s="59" t="s">
        <v>314</v>
      </c>
      <c r="S255" s="59" t="s">
        <v>315</v>
      </c>
      <c r="T255" s="50" t="s">
        <v>490</v>
      </c>
      <c r="U255" s="50" t="s">
        <v>493</v>
      </c>
      <c r="V255" s="92" t="s">
        <v>309</v>
      </c>
      <c r="W255" s="100">
        <v>42055</v>
      </c>
      <c r="X255" s="59" t="s">
        <v>314</v>
      </c>
      <c r="Y255" s="59" t="s">
        <v>310</v>
      </c>
      <c r="Z255" s="59"/>
    </row>
    <row r="256" spans="1:26" ht="151.80000000000001" x14ac:dyDescent="0.3">
      <c r="A256" s="57">
        <v>2014</v>
      </c>
      <c r="B256" s="57">
        <v>49</v>
      </c>
      <c r="C256" s="50" t="s">
        <v>885</v>
      </c>
      <c r="D256" s="86" t="s">
        <v>867</v>
      </c>
      <c r="E256" s="86" t="s">
        <v>303</v>
      </c>
      <c r="F256" s="86" t="s">
        <v>919</v>
      </c>
      <c r="G256" s="95">
        <v>19250000</v>
      </c>
      <c r="H256" s="48">
        <f t="shared" si="8"/>
        <v>19250000</v>
      </c>
      <c r="K256" s="88">
        <v>41877</v>
      </c>
      <c r="L256" s="53">
        <v>42001</v>
      </c>
      <c r="M256" s="88">
        <v>41877</v>
      </c>
      <c r="N256" s="88">
        <v>42001</v>
      </c>
      <c r="O256" s="89">
        <v>0</v>
      </c>
      <c r="P256" s="90">
        <v>0</v>
      </c>
      <c r="Q256" s="50" t="s">
        <v>296</v>
      </c>
      <c r="R256" s="59" t="s">
        <v>314</v>
      </c>
      <c r="S256" s="59" t="s">
        <v>315</v>
      </c>
      <c r="T256" s="50" t="s">
        <v>490</v>
      </c>
      <c r="U256" s="50" t="s">
        <v>493</v>
      </c>
      <c r="V256" s="92" t="s">
        <v>309</v>
      </c>
      <c r="W256" s="100">
        <v>42010</v>
      </c>
      <c r="X256" s="59" t="s">
        <v>314</v>
      </c>
      <c r="Y256" s="59" t="s">
        <v>310</v>
      </c>
      <c r="Z256" s="59"/>
    </row>
    <row r="257" spans="1:26" ht="124.2" x14ac:dyDescent="0.3">
      <c r="A257" s="57">
        <v>2014</v>
      </c>
      <c r="B257" s="57">
        <v>50</v>
      </c>
      <c r="C257" s="50" t="s">
        <v>723</v>
      </c>
      <c r="D257" s="86" t="s">
        <v>457</v>
      </c>
      <c r="E257" s="86" t="s">
        <v>303</v>
      </c>
      <c r="F257" s="86" t="s">
        <v>743</v>
      </c>
      <c r="G257" s="95">
        <v>10205067</v>
      </c>
      <c r="H257" s="48">
        <f t="shared" si="8"/>
        <v>10205067</v>
      </c>
      <c r="K257" s="88">
        <v>41876</v>
      </c>
      <c r="L257" s="53">
        <v>42019</v>
      </c>
      <c r="M257" s="88">
        <v>41876</v>
      </c>
      <c r="N257" s="88">
        <v>42019</v>
      </c>
      <c r="O257" s="89">
        <v>0</v>
      </c>
      <c r="P257" s="90">
        <v>0</v>
      </c>
      <c r="Q257" s="50" t="s">
        <v>296</v>
      </c>
      <c r="R257" s="59" t="s">
        <v>314</v>
      </c>
      <c r="S257" s="59" t="s">
        <v>315</v>
      </c>
      <c r="T257" s="50" t="s">
        <v>490</v>
      </c>
      <c r="U257" s="50" t="s">
        <v>493</v>
      </c>
      <c r="V257" s="92" t="s">
        <v>309</v>
      </c>
      <c r="W257" s="100">
        <v>42038</v>
      </c>
      <c r="X257" s="59" t="s">
        <v>314</v>
      </c>
      <c r="Y257" s="59" t="s">
        <v>310</v>
      </c>
      <c r="Z257" s="59"/>
    </row>
    <row r="258" spans="1:26" ht="179.4" x14ac:dyDescent="0.3">
      <c r="A258" s="57">
        <v>2014</v>
      </c>
      <c r="B258" s="57">
        <v>51</v>
      </c>
      <c r="C258" s="50" t="s">
        <v>724</v>
      </c>
      <c r="D258" s="86" t="s">
        <v>725</v>
      </c>
      <c r="E258" s="86" t="s">
        <v>303</v>
      </c>
      <c r="F258" s="86" t="s">
        <v>744</v>
      </c>
      <c r="G258" s="95">
        <v>13860000</v>
      </c>
      <c r="H258" s="48">
        <f t="shared" si="8"/>
        <v>20790000</v>
      </c>
      <c r="K258" s="88">
        <v>41877</v>
      </c>
      <c r="L258" s="53">
        <v>41968</v>
      </c>
      <c r="M258" s="88">
        <v>41877</v>
      </c>
      <c r="N258" s="88">
        <v>42013</v>
      </c>
      <c r="O258" s="109">
        <v>6930000</v>
      </c>
      <c r="P258" s="90">
        <v>45</v>
      </c>
      <c r="Q258" s="25" t="s">
        <v>1139</v>
      </c>
      <c r="R258" s="59" t="s">
        <v>314</v>
      </c>
      <c r="S258" s="59" t="s">
        <v>315</v>
      </c>
      <c r="T258" s="50" t="s">
        <v>490</v>
      </c>
      <c r="U258" s="50" t="s">
        <v>493</v>
      </c>
      <c r="V258" s="92" t="s">
        <v>309</v>
      </c>
      <c r="W258" s="100">
        <v>42087</v>
      </c>
      <c r="X258" s="59" t="s">
        <v>314</v>
      </c>
      <c r="Y258" s="59" t="s">
        <v>310</v>
      </c>
      <c r="Z258" s="59"/>
    </row>
    <row r="259" spans="1:26" ht="331.2" x14ac:dyDescent="0.3">
      <c r="A259" s="57">
        <v>2014</v>
      </c>
      <c r="B259" s="57">
        <v>52</v>
      </c>
      <c r="C259" s="50" t="s">
        <v>726</v>
      </c>
      <c r="D259" s="86" t="s">
        <v>727</v>
      </c>
      <c r="E259" s="86" t="s">
        <v>303</v>
      </c>
      <c r="F259" s="86" t="s">
        <v>745</v>
      </c>
      <c r="G259" s="95">
        <v>12936000</v>
      </c>
      <c r="H259" s="48">
        <f t="shared" si="8"/>
        <v>12936000</v>
      </c>
      <c r="K259" s="88">
        <v>41883</v>
      </c>
      <c r="L259" s="53">
        <v>42063</v>
      </c>
      <c r="M259" s="88">
        <v>41883</v>
      </c>
      <c r="N259" s="88">
        <v>42063</v>
      </c>
      <c r="O259" s="89">
        <v>0</v>
      </c>
      <c r="P259" s="90">
        <v>0</v>
      </c>
      <c r="Q259" s="116" t="s">
        <v>754</v>
      </c>
      <c r="R259" s="59" t="s">
        <v>314</v>
      </c>
      <c r="S259" s="59" t="s">
        <v>315</v>
      </c>
      <c r="T259" s="50" t="s">
        <v>490</v>
      </c>
      <c r="U259" s="50" t="s">
        <v>493</v>
      </c>
      <c r="V259" s="92" t="s">
        <v>309</v>
      </c>
      <c r="W259" s="100">
        <v>42062</v>
      </c>
      <c r="X259" s="59" t="s">
        <v>314</v>
      </c>
      <c r="Y259" s="59" t="s">
        <v>310</v>
      </c>
      <c r="Z259" s="59"/>
    </row>
    <row r="260" spans="1:26" ht="303.60000000000002" x14ac:dyDescent="0.3">
      <c r="A260" s="57">
        <v>2014</v>
      </c>
      <c r="B260" s="57">
        <v>53</v>
      </c>
      <c r="C260" s="50" t="s">
        <v>728</v>
      </c>
      <c r="D260" s="86" t="s">
        <v>729</v>
      </c>
      <c r="E260" s="86" t="s">
        <v>303</v>
      </c>
      <c r="F260" s="86" t="s">
        <v>746</v>
      </c>
      <c r="G260" s="95">
        <v>12936000</v>
      </c>
      <c r="H260" s="48">
        <f t="shared" si="8"/>
        <v>12936000</v>
      </c>
      <c r="K260" s="88">
        <v>41883</v>
      </c>
      <c r="L260" s="53">
        <v>42063</v>
      </c>
      <c r="M260" s="88">
        <v>41883</v>
      </c>
      <c r="N260" s="88">
        <v>42063</v>
      </c>
      <c r="O260" s="89">
        <v>0</v>
      </c>
      <c r="P260" s="90">
        <v>0</v>
      </c>
      <c r="Q260" s="116" t="s">
        <v>754</v>
      </c>
      <c r="R260" s="59" t="s">
        <v>314</v>
      </c>
      <c r="S260" s="59" t="s">
        <v>315</v>
      </c>
      <c r="T260" s="50" t="s">
        <v>490</v>
      </c>
      <c r="U260" s="50" t="s">
        <v>493</v>
      </c>
      <c r="V260" s="92" t="s">
        <v>309</v>
      </c>
      <c r="W260" s="100">
        <v>42062</v>
      </c>
      <c r="X260" s="59" t="s">
        <v>314</v>
      </c>
      <c r="Y260" s="59" t="s">
        <v>310</v>
      </c>
      <c r="Z260" s="59"/>
    </row>
    <row r="261" spans="1:26" ht="303.60000000000002" x14ac:dyDescent="0.3">
      <c r="A261" s="57">
        <v>2014</v>
      </c>
      <c r="B261" s="57">
        <v>54</v>
      </c>
      <c r="C261" s="50" t="s">
        <v>730</v>
      </c>
      <c r="D261" s="86" t="s">
        <v>729</v>
      </c>
      <c r="E261" s="86" t="s">
        <v>303</v>
      </c>
      <c r="F261" s="86" t="s">
        <v>747</v>
      </c>
      <c r="G261" s="95">
        <v>12936000</v>
      </c>
      <c r="H261" s="48">
        <f t="shared" si="8"/>
        <v>12936000</v>
      </c>
      <c r="K261" s="88">
        <v>41883</v>
      </c>
      <c r="L261" s="53">
        <v>42063</v>
      </c>
      <c r="M261" s="88">
        <v>41883</v>
      </c>
      <c r="N261" s="88">
        <v>42063</v>
      </c>
      <c r="O261" s="89">
        <v>0</v>
      </c>
      <c r="P261" s="90">
        <v>0</v>
      </c>
      <c r="Q261" s="116" t="s">
        <v>754</v>
      </c>
      <c r="R261" s="59" t="s">
        <v>314</v>
      </c>
      <c r="S261" s="59" t="s">
        <v>315</v>
      </c>
      <c r="T261" s="50" t="s">
        <v>490</v>
      </c>
      <c r="U261" s="50" t="s">
        <v>492</v>
      </c>
      <c r="V261" s="92" t="s">
        <v>309</v>
      </c>
      <c r="W261" s="100">
        <v>42062</v>
      </c>
      <c r="X261" s="59" t="s">
        <v>314</v>
      </c>
      <c r="Y261" s="59" t="s">
        <v>310</v>
      </c>
      <c r="Z261" s="59"/>
    </row>
    <row r="262" spans="1:26" ht="331.2" x14ac:dyDescent="0.3">
      <c r="A262" s="57">
        <v>2014</v>
      </c>
      <c r="B262" s="57">
        <v>55</v>
      </c>
      <c r="C262" s="50" t="s">
        <v>731</v>
      </c>
      <c r="D262" s="86" t="s">
        <v>732</v>
      </c>
      <c r="E262" s="86" t="s">
        <v>303</v>
      </c>
      <c r="F262" s="86" t="s">
        <v>748</v>
      </c>
      <c r="G262" s="95">
        <v>10274880</v>
      </c>
      <c r="H262" s="48">
        <f t="shared" si="8"/>
        <v>10274880</v>
      </c>
      <c r="K262" s="88">
        <v>41880</v>
      </c>
      <c r="L262" s="53">
        <v>42020</v>
      </c>
      <c r="M262" s="88">
        <v>41880</v>
      </c>
      <c r="N262" s="88">
        <v>42020</v>
      </c>
      <c r="O262" s="89">
        <v>0</v>
      </c>
      <c r="Q262" s="25" t="s">
        <v>1140</v>
      </c>
      <c r="R262" s="59" t="s">
        <v>314</v>
      </c>
      <c r="S262" s="59" t="s">
        <v>315</v>
      </c>
      <c r="T262" s="50" t="s">
        <v>490</v>
      </c>
      <c r="U262" s="50" t="s">
        <v>493</v>
      </c>
      <c r="V262" s="92" t="s">
        <v>309</v>
      </c>
      <c r="W262" s="100">
        <v>42023</v>
      </c>
      <c r="X262" s="59" t="s">
        <v>314</v>
      </c>
      <c r="Y262" s="59" t="s">
        <v>310</v>
      </c>
      <c r="Z262" s="59"/>
    </row>
    <row r="263" spans="1:26" ht="220.8" x14ac:dyDescent="0.3">
      <c r="A263" s="57">
        <v>2014</v>
      </c>
      <c r="B263" s="57">
        <v>56</v>
      </c>
      <c r="C263" s="50" t="s">
        <v>733</v>
      </c>
      <c r="D263" s="86" t="s">
        <v>734</v>
      </c>
      <c r="E263" s="86" t="s">
        <v>735</v>
      </c>
      <c r="F263" s="86" t="s">
        <v>749</v>
      </c>
      <c r="G263" s="95">
        <v>244029128</v>
      </c>
      <c r="H263" s="48">
        <f t="shared" si="8"/>
        <v>366048692</v>
      </c>
      <c r="K263" s="88">
        <v>41880</v>
      </c>
      <c r="L263" s="53">
        <v>42247</v>
      </c>
      <c r="M263" s="88">
        <v>41880</v>
      </c>
      <c r="N263" s="88">
        <v>42427</v>
      </c>
      <c r="O263" s="89">
        <v>122019564</v>
      </c>
      <c r="P263" s="113">
        <v>180</v>
      </c>
      <c r="Q263" s="50" t="s">
        <v>755</v>
      </c>
      <c r="R263" s="59" t="s">
        <v>314</v>
      </c>
      <c r="S263" s="59" t="s">
        <v>315</v>
      </c>
      <c r="T263" s="50" t="s">
        <v>490</v>
      </c>
      <c r="U263" s="72" t="s">
        <v>494</v>
      </c>
      <c r="V263" s="92" t="s">
        <v>314</v>
      </c>
      <c r="W263" s="110"/>
      <c r="X263" s="59" t="s">
        <v>314</v>
      </c>
      <c r="Y263" s="59" t="s">
        <v>1141</v>
      </c>
      <c r="Z263" s="59"/>
    </row>
    <row r="264" spans="1:26" s="29" customFormat="1" ht="124.2" x14ac:dyDescent="0.3">
      <c r="A264" s="26">
        <v>2014</v>
      </c>
      <c r="B264" s="26">
        <v>57</v>
      </c>
      <c r="C264" s="26" t="s">
        <v>736</v>
      </c>
      <c r="D264" s="92" t="s">
        <v>737</v>
      </c>
      <c r="E264" s="92" t="s">
        <v>303</v>
      </c>
      <c r="F264" s="92" t="s">
        <v>750</v>
      </c>
      <c r="G264" s="123">
        <v>609928000</v>
      </c>
      <c r="H264" s="23">
        <f t="shared" si="8"/>
        <v>909928000</v>
      </c>
      <c r="I264" s="70"/>
      <c r="J264" s="70"/>
      <c r="K264" s="111">
        <v>41884</v>
      </c>
      <c r="L264" s="53">
        <v>42071</v>
      </c>
      <c r="M264" s="111">
        <v>41884</v>
      </c>
      <c r="N264" s="111">
        <v>42371</v>
      </c>
      <c r="O264" s="112">
        <v>300000000</v>
      </c>
      <c r="P264" s="113">
        <v>300</v>
      </c>
      <c r="Q264" s="26" t="s">
        <v>302</v>
      </c>
      <c r="R264" s="19" t="s">
        <v>314</v>
      </c>
      <c r="S264" s="19" t="s">
        <v>315</v>
      </c>
      <c r="T264" s="26" t="s">
        <v>490</v>
      </c>
      <c r="U264" s="26" t="s">
        <v>494</v>
      </c>
      <c r="V264" s="92" t="s">
        <v>314</v>
      </c>
      <c r="W264" s="110"/>
      <c r="X264" s="19" t="s">
        <v>314</v>
      </c>
      <c r="Y264" s="59" t="s">
        <v>1141</v>
      </c>
      <c r="Z264" s="19"/>
    </row>
    <row r="265" spans="1:26" ht="193.2" x14ac:dyDescent="0.3">
      <c r="A265" s="57">
        <v>2014</v>
      </c>
      <c r="B265" s="57">
        <v>58</v>
      </c>
      <c r="C265" s="50" t="s">
        <v>738</v>
      </c>
      <c r="D265" s="86" t="s">
        <v>739</v>
      </c>
      <c r="E265" s="86" t="s">
        <v>303</v>
      </c>
      <c r="F265" s="86" t="s">
        <v>751</v>
      </c>
      <c r="G265" s="95">
        <v>29106000</v>
      </c>
      <c r="H265" s="48">
        <f t="shared" si="8"/>
        <v>35574000</v>
      </c>
      <c r="K265" s="88">
        <v>41897</v>
      </c>
      <c r="L265" s="53">
        <v>42033</v>
      </c>
      <c r="M265" s="88">
        <v>41897</v>
      </c>
      <c r="N265" s="88">
        <v>42063</v>
      </c>
      <c r="O265" s="109">
        <v>6468000</v>
      </c>
      <c r="P265" s="90">
        <v>30</v>
      </c>
      <c r="Q265" s="25" t="s">
        <v>1140</v>
      </c>
      <c r="R265" s="59" t="s">
        <v>314</v>
      </c>
      <c r="S265" s="59" t="s">
        <v>315</v>
      </c>
      <c r="T265" s="50" t="s">
        <v>490</v>
      </c>
      <c r="U265" s="50" t="s">
        <v>493</v>
      </c>
      <c r="V265" s="92" t="s">
        <v>309</v>
      </c>
      <c r="W265" s="100">
        <v>42248</v>
      </c>
      <c r="X265" s="59" t="s">
        <v>314</v>
      </c>
      <c r="Y265" s="59" t="s">
        <v>310</v>
      </c>
      <c r="Z265" s="59"/>
    </row>
    <row r="266" spans="1:26" ht="234.6" x14ac:dyDescent="0.3">
      <c r="A266" s="57">
        <v>2014</v>
      </c>
      <c r="B266" s="57">
        <v>59</v>
      </c>
      <c r="C266" s="50" t="s">
        <v>740</v>
      </c>
      <c r="D266" s="86" t="s">
        <v>741</v>
      </c>
      <c r="E266" s="86" t="s">
        <v>303</v>
      </c>
      <c r="F266" s="86" t="s">
        <v>752</v>
      </c>
      <c r="G266" s="95">
        <v>8983333</v>
      </c>
      <c r="H266" s="48">
        <f t="shared" si="8"/>
        <v>8983333</v>
      </c>
      <c r="K266" s="88">
        <v>41884</v>
      </c>
      <c r="L266" s="53">
        <v>42010</v>
      </c>
      <c r="M266" s="88">
        <v>41884</v>
      </c>
      <c r="N266" s="88">
        <v>42010</v>
      </c>
      <c r="O266" s="89">
        <v>0</v>
      </c>
      <c r="P266" s="90">
        <v>0</v>
      </c>
      <c r="Q266" s="25" t="s">
        <v>1140</v>
      </c>
      <c r="R266" s="59" t="s">
        <v>314</v>
      </c>
      <c r="S266" s="59" t="s">
        <v>315</v>
      </c>
      <c r="T266" s="50" t="s">
        <v>490</v>
      </c>
      <c r="U266" s="26" t="s">
        <v>493</v>
      </c>
      <c r="V266" s="92" t="s">
        <v>309</v>
      </c>
      <c r="W266" s="100">
        <v>42023</v>
      </c>
      <c r="X266" s="59" t="s">
        <v>314</v>
      </c>
      <c r="Y266" s="59" t="s">
        <v>310</v>
      </c>
      <c r="Z266" s="59"/>
    </row>
    <row r="267" spans="1:26" ht="69" x14ac:dyDescent="0.3">
      <c r="A267" s="57">
        <v>2014</v>
      </c>
      <c r="B267" s="57">
        <v>60</v>
      </c>
      <c r="C267" s="50" t="s">
        <v>742</v>
      </c>
      <c r="D267" s="86" t="s">
        <v>132</v>
      </c>
      <c r="E267" s="86" t="s">
        <v>303</v>
      </c>
      <c r="F267" s="86" t="s">
        <v>753</v>
      </c>
      <c r="G267" s="95">
        <v>9056667</v>
      </c>
      <c r="H267" s="48">
        <f t="shared" si="8"/>
        <v>9056667</v>
      </c>
      <c r="K267" s="88">
        <v>41885</v>
      </c>
      <c r="L267" s="53">
        <v>42013</v>
      </c>
      <c r="M267" s="88">
        <v>41885</v>
      </c>
      <c r="N267" s="88">
        <v>42013</v>
      </c>
      <c r="O267" s="89">
        <v>0</v>
      </c>
      <c r="P267" s="90">
        <v>0</v>
      </c>
      <c r="Q267" s="50" t="s">
        <v>296</v>
      </c>
      <c r="R267" s="59" t="s">
        <v>314</v>
      </c>
      <c r="S267" s="59" t="s">
        <v>315</v>
      </c>
      <c r="T267" s="50" t="s">
        <v>490</v>
      </c>
      <c r="U267" s="26" t="s">
        <v>493</v>
      </c>
      <c r="V267" s="92" t="s">
        <v>309</v>
      </c>
      <c r="W267" s="100">
        <v>42046</v>
      </c>
      <c r="X267" s="59" t="s">
        <v>314</v>
      </c>
      <c r="Y267" s="59" t="s">
        <v>310</v>
      </c>
      <c r="Z267" s="59"/>
    </row>
    <row r="268" spans="1:26" ht="124.2" x14ac:dyDescent="0.3">
      <c r="A268" s="57">
        <v>2014</v>
      </c>
      <c r="B268" s="57">
        <v>61</v>
      </c>
      <c r="C268" s="50" t="s">
        <v>886</v>
      </c>
      <c r="D268" s="86" t="s">
        <v>887</v>
      </c>
      <c r="E268" s="86" t="s">
        <v>303</v>
      </c>
      <c r="F268" s="86" t="s">
        <v>928</v>
      </c>
      <c r="G268" s="95">
        <v>130231711</v>
      </c>
      <c r="H268" s="48">
        <f t="shared" si="8"/>
        <v>130231711</v>
      </c>
      <c r="K268" s="88">
        <v>41892</v>
      </c>
      <c r="L268" s="53">
        <v>41931</v>
      </c>
      <c r="M268" s="88">
        <v>41892</v>
      </c>
      <c r="N268" s="88">
        <v>41931</v>
      </c>
      <c r="O268" s="89">
        <v>0</v>
      </c>
      <c r="P268" s="90">
        <v>0</v>
      </c>
      <c r="Q268" s="50" t="s">
        <v>936</v>
      </c>
      <c r="R268" s="59" t="s">
        <v>314</v>
      </c>
      <c r="S268" s="59" t="s">
        <v>315</v>
      </c>
      <c r="T268" s="50" t="s">
        <v>490</v>
      </c>
      <c r="U268" s="26" t="s">
        <v>494</v>
      </c>
      <c r="V268" s="92" t="s">
        <v>480</v>
      </c>
      <c r="W268" s="110"/>
      <c r="X268" s="59" t="s">
        <v>314</v>
      </c>
      <c r="Y268" s="59" t="s">
        <v>310</v>
      </c>
      <c r="Z268" s="59"/>
    </row>
    <row r="269" spans="1:26" ht="138" x14ac:dyDescent="0.3">
      <c r="A269" s="57">
        <v>2014</v>
      </c>
      <c r="B269" s="57">
        <v>62</v>
      </c>
      <c r="C269" s="50" t="s">
        <v>888</v>
      </c>
      <c r="D269" s="86" t="s">
        <v>889</v>
      </c>
      <c r="E269" s="86" t="s">
        <v>304</v>
      </c>
      <c r="F269" s="86" t="s">
        <v>817</v>
      </c>
      <c r="G269" s="95">
        <v>29149158</v>
      </c>
      <c r="H269" s="48">
        <f t="shared" si="8"/>
        <v>43723737</v>
      </c>
      <c r="K269" s="88">
        <v>41881</v>
      </c>
      <c r="L269" s="53">
        <v>41932</v>
      </c>
      <c r="M269" s="88">
        <v>41881</v>
      </c>
      <c r="N269" s="88">
        <v>41984</v>
      </c>
      <c r="O269" s="109">
        <v>14574579</v>
      </c>
      <c r="P269" s="90">
        <v>52</v>
      </c>
      <c r="Q269" s="50" t="s">
        <v>296</v>
      </c>
      <c r="R269" s="59" t="s">
        <v>314</v>
      </c>
      <c r="S269" s="59" t="s">
        <v>315</v>
      </c>
      <c r="T269" s="50" t="s">
        <v>490</v>
      </c>
      <c r="U269" s="26" t="s">
        <v>494</v>
      </c>
      <c r="V269" s="92" t="s">
        <v>480</v>
      </c>
      <c r="W269" s="110"/>
      <c r="X269" s="59" t="s">
        <v>314</v>
      </c>
      <c r="Y269" s="59" t="s">
        <v>310</v>
      </c>
      <c r="Z269" s="59"/>
    </row>
    <row r="270" spans="1:26" ht="69" x14ac:dyDescent="0.3">
      <c r="A270" s="57">
        <v>2014</v>
      </c>
      <c r="B270" s="57">
        <v>63</v>
      </c>
      <c r="C270" s="50" t="s">
        <v>756</v>
      </c>
      <c r="D270" s="86" t="s">
        <v>757</v>
      </c>
      <c r="E270" s="86" t="s">
        <v>303</v>
      </c>
      <c r="F270" s="86" t="s">
        <v>760</v>
      </c>
      <c r="G270" s="95">
        <v>9048000</v>
      </c>
      <c r="H270" s="48">
        <f t="shared" si="8"/>
        <v>9048000</v>
      </c>
      <c r="K270" s="88">
        <v>41893</v>
      </c>
      <c r="L270" s="53">
        <v>41902</v>
      </c>
      <c r="M270" s="88">
        <v>41893</v>
      </c>
      <c r="N270" s="88">
        <v>41902</v>
      </c>
      <c r="O270" s="89">
        <v>0</v>
      </c>
      <c r="P270" s="90">
        <v>0</v>
      </c>
      <c r="Q270" s="50" t="s">
        <v>296</v>
      </c>
      <c r="R270" s="59" t="s">
        <v>314</v>
      </c>
      <c r="S270" s="59" t="s">
        <v>315</v>
      </c>
      <c r="T270" s="50" t="s">
        <v>490</v>
      </c>
      <c r="U270" s="26" t="s">
        <v>494</v>
      </c>
      <c r="V270" s="92" t="s">
        <v>480</v>
      </c>
      <c r="W270" s="110"/>
      <c r="X270" s="59" t="s">
        <v>314</v>
      </c>
      <c r="Y270" s="59" t="s">
        <v>310</v>
      </c>
      <c r="Z270" s="59"/>
    </row>
    <row r="271" spans="1:26" ht="110.4" x14ac:dyDescent="0.3">
      <c r="A271" s="57">
        <v>2014</v>
      </c>
      <c r="B271" s="57">
        <v>64</v>
      </c>
      <c r="C271" s="50" t="s">
        <v>758</v>
      </c>
      <c r="D271" s="86" t="s">
        <v>759</v>
      </c>
      <c r="E271" s="86" t="s">
        <v>303</v>
      </c>
      <c r="F271" s="86" t="s">
        <v>761</v>
      </c>
      <c r="G271" s="95">
        <v>18496200</v>
      </c>
      <c r="H271" s="48">
        <f t="shared" si="8"/>
        <v>18496200</v>
      </c>
      <c r="K271" s="88">
        <v>41908</v>
      </c>
      <c r="L271" s="53">
        <v>41917</v>
      </c>
      <c r="M271" s="88">
        <v>41908</v>
      </c>
      <c r="N271" s="88">
        <v>41917</v>
      </c>
      <c r="O271" s="89">
        <v>0</v>
      </c>
      <c r="P271" s="90">
        <v>0</v>
      </c>
      <c r="Q271" s="50" t="s">
        <v>296</v>
      </c>
      <c r="R271" s="59" t="s">
        <v>314</v>
      </c>
      <c r="S271" s="59" t="s">
        <v>315</v>
      </c>
      <c r="T271" s="50" t="s">
        <v>490</v>
      </c>
      <c r="U271" s="26" t="s">
        <v>493</v>
      </c>
      <c r="V271" s="92" t="s">
        <v>309</v>
      </c>
      <c r="W271" s="100">
        <v>42046</v>
      </c>
      <c r="X271" s="59" t="s">
        <v>314</v>
      </c>
      <c r="Y271" s="59" t="s">
        <v>310</v>
      </c>
      <c r="Z271" s="59"/>
    </row>
    <row r="272" spans="1:26" ht="96.6" x14ac:dyDescent="0.3">
      <c r="A272" s="57">
        <v>2014</v>
      </c>
      <c r="B272" s="57">
        <v>65</v>
      </c>
      <c r="C272" s="50" t="s">
        <v>890</v>
      </c>
      <c r="D272" s="86" t="s">
        <v>439</v>
      </c>
      <c r="E272" s="86" t="s">
        <v>303</v>
      </c>
      <c r="F272" s="86" t="s">
        <v>929</v>
      </c>
      <c r="G272" s="95">
        <v>1169280</v>
      </c>
      <c r="H272" s="48">
        <f t="shared" si="8"/>
        <v>1169280</v>
      </c>
      <c r="K272" s="88">
        <v>41904</v>
      </c>
      <c r="L272" s="53">
        <v>42025</v>
      </c>
      <c r="M272" s="88">
        <v>41904</v>
      </c>
      <c r="N272" s="88">
        <v>42025</v>
      </c>
      <c r="O272" s="89">
        <v>0</v>
      </c>
      <c r="P272" s="90">
        <v>0</v>
      </c>
      <c r="Q272" s="25" t="s">
        <v>299</v>
      </c>
      <c r="R272" s="59" t="s">
        <v>314</v>
      </c>
      <c r="S272" s="59" t="s">
        <v>315</v>
      </c>
      <c r="T272" s="50" t="s">
        <v>490</v>
      </c>
      <c r="U272" s="26" t="s">
        <v>493</v>
      </c>
      <c r="V272" s="92" t="s">
        <v>309</v>
      </c>
      <c r="W272" s="104">
        <v>41982</v>
      </c>
      <c r="X272" s="59" t="s">
        <v>314</v>
      </c>
      <c r="Y272" s="59" t="s">
        <v>310</v>
      </c>
      <c r="Z272" s="59"/>
    </row>
    <row r="273" spans="1:26" ht="110.4" x14ac:dyDescent="0.3">
      <c r="A273" s="57">
        <v>2014</v>
      </c>
      <c r="B273" s="57">
        <v>66</v>
      </c>
      <c r="C273" s="50" t="s">
        <v>891</v>
      </c>
      <c r="D273" s="86" t="s">
        <v>892</v>
      </c>
      <c r="E273" s="86" t="s">
        <v>304</v>
      </c>
      <c r="F273" s="86" t="s">
        <v>930</v>
      </c>
      <c r="G273" s="95">
        <v>1995000</v>
      </c>
      <c r="H273" s="48">
        <f t="shared" si="8"/>
        <v>3990000</v>
      </c>
      <c r="K273" s="88">
        <v>41901</v>
      </c>
      <c r="L273" s="53">
        <v>41901</v>
      </c>
      <c r="M273" s="88">
        <v>41901</v>
      </c>
      <c r="N273" s="88">
        <v>41901</v>
      </c>
      <c r="O273" s="108">
        <v>1995000</v>
      </c>
      <c r="P273" s="90">
        <v>0</v>
      </c>
      <c r="Q273" s="50" t="s">
        <v>298</v>
      </c>
      <c r="R273" s="59" t="s">
        <v>314</v>
      </c>
      <c r="S273" s="59" t="s">
        <v>315</v>
      </c>
      <c r="T273" s="50" t="s">
        <v>490</v>
      </c>
      <c r="U273" s="26" t="s">
        <v>493</v>
      </c>
      <c r="V273" s="92" t="s">
        <v>309</v>
      </c>
      <c r="W273" s="100">
        <v>41963</v>
      </c>
      <c r="X273" s="59" t="s">
        <v>314</v>
      </c>
      <c r="Y273" s="59" t="s">
        <v>310</v>
      </c>
      <c r="Z273" s="59"/>
    </row>
    <row r="274" spans="1:26" ht="207" x14ac:dyDescent="0.3">
      <c r="A274" s="57">
        <v>2014</v>
      </c>
      <c r="B274" s="57">
        <v>67</v>
      </c>
      <c r="C274" s="50" t="s">
        <v>893</v>
      </c>
      <c r="D274" s="86" t="s">
        <v>425</v>
      </c>
      <c r="E274" s="86" t="s">
        <v>303</v>
      </c>
      <c r="F274" s="86" t="s">
        <v>905</v>
      </c>
      <c r="G274" s="95">
        <v>12474000</v>
      </c>
      <c r="H274" s="48">
        <f t="shared" si="8"/>
        <v>12474000</v>
      </c>
      <c r="K274" s="88">
        <v>41911</v>
      </c>
      <c r="L274" s="53">
        <v>41993</v>
      </c>
      <c r="M274" s="88">
        <v>41911</v>
      </c>
      <c r="N274" s="88">
        <v>41993</v>
      </c>
      <c r="O274" s="89">
        <v>0</v>
      </c>
      <c r="P274" s="90">
        <v>0</v>
      </c>
      <c r="Q274" s="25" t="s">
        <v>1140</v>
      </c>
      <c r="R274" s="59" t="s">
        <v>314</v>
      </c>
      <c r="S274" s="59" t="s">
        <v>315</v>
      </c>
      <c r="T274" s="50" t="s">
        <v>490</v>
      </c>
      <c r="U274" s="26" t="s">
        <v>493</v>
      </c>
      <c r="V274" s="92" t="s">
        <v>309</v>
      </c>
      <c r="W274" s="100">
        <v>42027</v>
      </c>
      <c r="X274" s="59" t="s">
        <v>314</v>
      </c>
      <c r="Y274" s="59" t="s">
        <v>310</v>
      </c>
      <c r="Z274" s="59"/>
    </row>
    <row r="275" spans="1:26" ht="124.2" x14ac:dyDescent="0.3">
      <c r="A275" s="57">
        <v>2014</v>
      </c>
      <c r="B275" s="57">
        <v>68</v>
      </c>
      <c r="C275" s="117" t="s">
        <v>894</v>
      </c>
      <c r="D275" s="86" t="s">
        <v>843</v>
      </c>
      <c r="E275" s="86" t="s">
        <v>303</v>
      </c>
      <c r="F275" s="86" t="s">
        <v>904</v>
      </c>
      <c r="G275" s="95">
        <v>17130960</v>
      </c>
      <c r="H275" s="48">
        <f t="shared" si="8"/>
        <v>17130960</v>
      </c>
      <c r="K275" s="88">
        <v>41912</v>
      </c>
      <c r="L275" s="53">
        <v>41993</v>
      </c>
      <c r="M275" s="88">
        <v>41912</v>
      </c>
      <c r="N275" s="88">
        <v>41993</v>
      </c>
      <c r="O275" s="89">
        <v>0</v>
      </c>
      <c r="P275" s="90">
        <v>0</v>
      </c>
      <c r="Q275" s="25" t="s">
        <v>1140</v>
      </c>
      <c r="R275" s="59" t="s">
        <v>314</v>
      </c>
      <c r="S275" s="59" t="s">
        <v>315</v>
      </c>
      <c r="T275" s="50" t="s">
        <v>490</v>
      </c>
      <c r="U275" s="26" t="s">
        <v>494</v>
      </c>
      <c r="V275" s="92" t="s">
        <v>309</v>
      </c>
      <c r="W275" s="100">
        <v>42083</v>
      </c>
      <c r="X275" s="59" t="s">
        <v>314</v>
      </c>
      <c r="Y275" s="59" t="s">
        <v>310</v>
      </c>
      <c r="Z275" s="59"/>
    </row>
    <row r="276" spans="1:26" ht="124.2" x14ac:dyDescent="0.3">
      <c r="A276" s="57">
        <v>2014</v>
      </c>
      <c r="B276" s="57">
        <v>69</v>
      </c>
      <c r="C276" s="117" t="s">
        <v>895</v>
      </c>
      <c r="D276" s="86" t="s">
        <v>843</v>
      </c>
      <c r="E276" s="86" t="s">
        <v>303</v>
      </c>
      <c r="F276" s="86" t="s">
        <v>916</v>
      </c>
      <c r="G276" s="95">
        <v>11550000</v>
      </c>
      <c r="H276" s="48">
        <f t="shared" si="8"/>
        <v>11550000</v>
      </c>
      <c r="K276" s="88">
        <v>41912</v>
      </c>
      <c r="L276" s="53">
        <v>41988</v>
      </c>
      <c r="M276" s="88">
        <v>41912</v>
      </c>
      <c r="N276" s="88">
        <v>41988</v>
      </c>
      <c r="O276" s="89">
        <v>0</v>
      </c>
      <c r="P276" s="90">
        <v>0</v>
      </c>
      <c r="Q276" s="25" t="s">
        <v>1140</v>
      </c>
      <c r="R276" s="59" t="s">
        <v>314</v>
      </c>
      <c r="S276" s="59" t="s">
        <v>315</v>
      </c>
      <c r="T276" s="50" t="s">
        <v>490</v>
      </c>
      <c r="U276" s="26" t="s">
        <v>494</v>
      </c>
      <c r="V276" s="92" t="s">
        <v>309</v>
      </c>
      <c r="W276" s="100">
        <v>42093</v>
      </c>
      <c r="X276" s="59" t="s">
        <v>314</v>
      </c>
      <c r="Y276" s="59" t="s">
        <v>310</v>
      </c>
      <c r="Z276" s="59"/>
    </row>
    <row r="277" spans="1:26" ht="193.2" x14ac:dyDescent="0.3">
      <c r="A277" s="57">
        <v>2014</v>
      </c>
      <c r="B277" s="57">
        <v>70</v>
      </c>
      <c r="C277" s="117" t="s">
        <v>896</v>
      </c>
      <c r="D277" s="86" t="s">
        <v>410</v>
      </c>
      <c r="E277" s="86" t="s">
        <v>303</v>
      </c>
      <c r="F277" s="86" t="s">
        <v>207</v>
      </c>
      <c r="G277" s="95">
        <v>17130960</v>
      </c>
      <c r="H277" s="48">
        <f t="shared" si="8"/>
        <v>17130960</v>
      </c>
      <c r="K277" s="88">
        <v>41911</v>
      </c>
      <c r="L277" s="53">
        <v>41993</v>
      </c>
      <c r="M277" s="88">
        <v>41911</v>
      </c>
      <c r="N277" s="88">
        <v>41993</v>
      </c>
      <c r="O277" s="89">
        <v>0</v>
      </c>
      <c r="P277" s="90">
        <v>0</v>
      </c>
      <c r="Q277" s="25" t="s">
        <v>1140</v>
      </c>
      <c r="R277" s="59" t="s">
        <v>314</v>
      </c>
      <c r="S277" s="59" t="s">
        <v>315</v>
      </c>
      <c r="T277" s="50" t="s">
        <v>490</v>
      </c>
      <c r="U277" s="26" t="s">
        <v>493</v>
      </c>
      <c r="V277" s="92" t="s">
        <v>309</v>
      </c>
      <c r="W277" s="100">
        <v>41995</v>
      </c>
      <c r="X277" s="59" t="s">
        <v>314</v>
      </c>
      <c r="Y277" s="59" t="s">
        <v>310</v>
      </c>
      <c r="Z277" s="59"/>
    </row>
    <row r="278" spans="1:26" ht="193.2" x14ac:dyDescent="0.3">
      <c r="A278" s="57">
        <v>2014</v>
      </c>
      <c r="B278" s="57">
        <v>71</v>
      </c>
      <c r="C278" s="117" t="s">
        <v>897</v>
      </c>
      <c r="D278" s="86" t="s">
        <v>410</v>
      </c>
      <c r="E278" s="86" t="s">
        <v>303</v>
      </c>
      <c r="F278" s="86" t="s">
        <v>903</v>
      </c>
      <c r="G278" s="95">
        <v>17130960</v>
      </c>
      <c r="H278" s="48">
        <f t="shared" si="8"/>
        <v>17130960</v>
      </c>
      <c r="K278" s="88">
        <v>41911</v>
      </c>
      <c r="L278" s="53">
        <v>41993</v>
      </c>
      <c r="M278" s="88">
        <v>41911</v>
      </c>
      <c r="N278" s="88">
        <v>41993</v>
      </c>
      <c r="O278" s="89">
        <v>0</v>
      </c>
      <c r="P278" s="90">
        <v>0</v>
      </c>
      <c r="Q278" s="25" t="s">
        <v>1140</v>
      </c>
      <c r="R278" s="59" t="s">
        <v>314</v>
      </c>
      <c r="S278" s="59" t="s">
        <v>315</v>
      </c>
      <c r="T278" s="50" t="s">
        <v>490</v>
      </c>
      <c r="U278" s="19" t="s">
        <v>493</v>
      </c>
      <c r="V278" s="92" t="s">
        <v>309</v>
      </c>
      <c r="W278" s="100">
        <v>41995</v>
      </c>
      <c r="X278" s="59" t="s">
        <v>314</v>
      </c>
      <c r="Y278" s="59" t="s">
        <v>310</v>
      </c>
      <c r="Z278" s="59"/>
    </row>
    <row r="279" spans="1:26" ht="193.2" x14ac:dyDescent="0.3">
      <c r="A279" s="57">
        <v>2014</v>
      </c>
      <c r="B279" s="57">
        <v>72</v>
      </c>
      <c r="C279" s="117" t="s">
        <v>898</v>
      </c>
      <c r="D279" s="86" t="s">
        <v>410</v>
      </c>
      <c r="E279" s="86" t="s">
        <v>303</v>
      </c>
      <c r="F279" s="86" t="s">
        <v>906</v>
      </c>
      <c r="G279" s="95">
        <v>17130960</v>
      </c>
      <c r="H279" s="48">
        <f t="shared" si="8"/>
        <v>17130960</v>
      </c>
      <c r="K279" s="88">
        <v>41911</v>
      </c>
      <c r="L279" s="53">
        <v>41993</v>
      </c>
      <c r="M279" s="88">
        <v>41911</v>
      </c>
      <c r="N279" s="88">
        <v>41993</v>
      </c>
      <c r="O279" s="89">
        <v>0</v>
      </c>
      <c r="P279" s="90">
        <v>0</v>
      </c>
      <c r="Q279" s="25" t="s">
        <v>1140</v>
      </c>
      <c r="R279" s="59" t="s">
        <v>314</v>
      </c>
      <c r="S279" s="59" t="s">
        <v>315</v>
      </c>
      <c r="T279" s="50" t="s">
        <v>490</v>
      </c>
      <c r="U279" s="19" t="s">
        <v>493</v>
      </c>
      <c r="V279" s="92" t="s">
        <v>309</v>
      </c>
      <c r="W279" s="100">
        <v>41995</v>
      </c>
      <c r="X279" s="59" t="s">
        <v>314</v>
      </c>
      <c r="Y279" s="59" t="s">
        <v>310</v>
      </c>
      <c r="Z279" s="59"/>
    </row>
    <row r="280" spans="1:26" ht="193.2" x14ac:dyDescent="0.3">
      <c r="A280" s="57">
        <v>2014</v>
      </c>
      <c r="B280" s="57">
        <v>73</v>
      </c>
      <c r="C280" s="117" t="s">
        <v>899</v>
      </c>
      <c r="D280" s="86" t="s">
        <v>410</v>
      </c>
      <c r="E280" s="86" t="s">
        <v>303</v>
      </c>
      <c r="F280" s="86" t="s">
        <v>908</v>
      </c>
      <c r="G280" s="95">
        <v>16919467</v>
      </c>
      <c r="H280" s="48">
        <f t="shared" si="8"/>
        <v>16919467</v>
      </c>
      <c r="K280" s="88">
        <v>41914</v>
      </c>
      <c r="L280" s="53">
        <v>41995</v>
      </c>
      <c r="M280" s="88">
        <v>41914</v>
      </c>
      <c r="N280" s="88">
        <v>41995</v>
      </c>
      <c r="O280" s="89">
        <v>0</v>
      </c>
      <c r="P280" s="90">
        <v>0</v>
      </c>
      <c r="Q280" s="25" t="s">
        <v>1140</v>
      </c>
      <c r="R280" s="59" t="s">
        <v>314</v>
      </c>
      <c r="S280" s="59" t="s">
        <v>315</v>
      </c>
      <c r="T280" s="50" t="s">
        <v>490</v>
      </c>
      <c r="U280" s="19" t="s">
        <v>493</v>
      </c>
      <c r="V280" s="92" t="s">
        <v>309</v>
      </c>
      <c r="W280" s="100">
        <v>41995</v>
      </c>
      <c r="X280" s="59" t="s">
        <v>314</v>
      </c>
      <c r="Y280" s="59" t="s">
        <v>310</v>
      </c>
      <c r="Z280" s="59"/>
    </row>
    <row r="281" spans="1:26" ht="193.2" x14ac:dyDescent="0.3">
      <c r="A281" s="57">
        <v>2014</v>
      </c>
      <c r="B281" s="57">
        <v>74</v>
      </c>
      <c r="C281" s="117" t="s">
        <v>762</v>
      </c>
      <c r="D281" s="86" t="s">
        <v>410</v>
      </c>
      <c r="E281" s="86" t="s">
        <v>303</v>
      </c>
      <c r="F281" s="86" t="s">
        <v>763</v>
      </c>
      <c r="G281" s="95">
        <v>23264267</v>
      </c>
      <c r="H281" s="48">
        <f t="shared" ref="H281:H312" si="9">G281+O281</f>
        <v>23264267</v>
      </c>
      <c r="K281" s="88">
        <v>41913</v>
      </c>
      <c r="L281" s="53">
        <v>42024</v>
      </c>
      <c r="M281" s="88">
        <v>41913</v>
      </c>
      <c r="N281" s="88">
        <v>42024</v>
      </c>
      <c r="O281" s="89">
        <v>0</v>
      </c>
      <c r="P281" s="90">
        <v>0</v>
      </c>
      <c r="Q281" s="25" t="s">
        <v>1140</v>
      </c>
      <c r="R281" s="59" t="s">
        <v>314</v>
      </c>
      <c r="S281" s="59" t="s">
        <v>315</v>
      </c>
      <c r="T281" s="50" t="s">
        <v>490</v>
      </c>
      <c r="U281" s="19" t="s">
        <v>493</v>
      </c>
      <c r="V281" s="92" t="s">
        <v>309</v>
      </c>
      <c r="W281" s="100">
        <v>42048</v>
      </c>
      <c r="X281" s="59" t="s">
        <v>314</v>
      </c>
      <c r="Y281" s="59" t="s">
        <v>310</v>
      </c>
      <c r="Z281" s="59"/>
    </row>
    <row r="282" spans="1:26" ht="179.4" x14ac:dyDescent="0.3">
      <c r="A282" s="57">
        <v>2014</v>
      </c>
      <c r="B282" s="57">
        <v>75</v>
      </c>
      <c r="C282" s="117" t="s">
        <v>900</v>
      </c>
      <c r="D282" s="86" t="s">
        <v>901</v>
      </c>
      <c r="E282" s="86" t="s">
        <v>303</v>
      </c>
      <c r="F282" s="86" t="s">
        <v>931</v>
      </c>
      <c r="G282" s="95">
        <v>18480000</v>
      </c>
      <c r="H282" s="48">
        <f t="shared" si="9"/>
        <v>18480000</v>
      </c>
      <c r="K282" s="88">
        <v>41934</v>
      </c>
      <c r="L282" s="53">
        <v>42056</v>
      </c>
      <c r="M282" s="88">
        <v>41934</v>
      </c>
      <c r="N282" s="88">
        <v>42056</v>
      </c>
      <c r="O282" s="89">
        <v>0</v>
      </c>
      <c r="P282" s="90">
        <v>0</v>
      </c>
      <c r="Q282" s="50" t="s">
        <v>302</v>
      </c>
      <c r="R282" s="59" t="s">
        <v>314</v>
      </c>
      <c r="S282" s="59" t="s">
        <v>315</v>
      </c>
      <c r="T282" s="50" t="s">
        <v>490</v>
      </c>
      <c r="U282" s="19" t="s">
        <v>493</v>
      </c>
      <c r="V282" s="92" t="s">
        <v>309</v>
      </c>
      <c r="W282" s="104">
        <v>42079</v>
      </c>
      <c r="X282" s="59" t="s">
        <v>314</v>
      </c>
      <c r="Y282" s="59" t="s">
        <v>310</v>
      </c>
      <c r="Z282" s="59"/>
    </row>
    <row r="283" spans="1:26" ht="110.4" x14ac:dyDescent="0.3">
      <c r="A283" s="57">
        <v>2014</v>
      </c>
      <c r="B283" s="57">
        <v>76</v>
      </c>
      <c r="C283" s="50" t="s">
        <v>764</v>
      </c>
      <c r="D283" s="86" t="s">
        <v>765</v>
      </c>
      <c r="E283" s="86" t="s">
        <v>766</v>
      </c>
      <c r="F283" s="86" t="s">
        <v>767</v>
      </c>
      <c r="G283" s="95">
        <v>62000000</v>
      </c>
      <c r="H283" s="48">
        <f t="shared" si="9"/>
        <v>62000000</v>
      </c>
      <c r="K283" s="88">
        <v>41927</v>
      </c>
      <c r="L283" s="53">
        <v>42108</v>
      </c>
      <c r="M283" s="88">
        <v>41927</v>
      </c>
      <c r="N283" s="88">
        <v>42108</v>
      </c>
      <c r="O283" s="89">
        <v>0</v>
      </c>
      <c r="P283" s="90">
        <v>0</v>
      </c>
      <c r="Q283" s="50" t="s">
        <v>296</v>
      </c>
      <c r="R283" s="59" t="s">
        <v>314</v>
      </c>
      <c r="S283" s="59" t="s">
        <v>315</v>
      </c>
      <c r="T283" s="50" t="s">
        <v>490</v>
      </c>
      <c r="U283" s="19" t="s">
        <v>494</v>
      </c>
      <c r="V283" s="92" t="s">
        <v>309</v>
      </c>
      <c r="W283" s="100">
        <v>42138</v>
      </c>
      <c r="X283" s="59" t="s">
        <v>314</v>
      </c>
      <c r="Y283" s="59" t="s">
        <v>310</v>
      </c>
      <c r="Z283" s="59"/>
    </row>
    <row r="284" spans="1:26" ht="138" x14ac:dyDescent="0.3">
      <c r="A284" s="57">
        <v>2014</v>
      </c>
      <c r="B284" s="57">
        <v>77</v>
      </c>
      <c r="C284" s="117" t="s">
        <v>798</v>
      </c>
      <c r="D284" s="86" t="s">
        <v>902</v>
      </c>
      <c r="E284" s="86" t="s">
        <v>304</v>
      </c>
      <c r="F284" s="86" t="s">
        <v>932</v>
      </c>
      <c r="G284" s="95">
        <v>7965000</v>
      </c>
      <c r="H284" s="48">
        <f t="shared" si="9"/>
        <v>7965000</v>
      </c>
      <c r="K284" s="88">
        <v>41949</v>
      </c>
      <c r="L284" s="53">
        <v>41978</v>
      </c>
      <c r="M284" s="88">
        <v>41949</v>
      </c>
      <c r="N284" s="88">
        <v>41978</v>
      </c>
      <c r="O284" s="89">
        <v>0</v>
      </c>
      <c r="P284" s="90">
        <v>0</v>
      </c>
      <c r="Q284" s="50" t="s">
        <v>298</v>
      </c>
      <c r="R284" s="59" t="s">
        <v>314</v>
      </c>
      <c r="S284" s="59" t="s">
        <v>315</v>
      </c>
      <c r="T284" s="50" t="s">
        <v>490</v>
      </c>
      <c r="U284" s="19" t="s">
        <v>493</v>
      </c>
      <c r="V284" s="92" t="s">
        <v>309</v>
      </c>
      <c r="W284" s="100">
        <v>42041</v>
      </c>
      <c r="X284" s="59" t="s">
        <v>314</v>
      </c>
      <c r="Y284" s="59" t="s">
        <v>310</v>
      </c>
      <c r="Z284" s="59"/>
    </row>
    <row r="285" spans="1:26" s="10" customFormat="1" ht="82.8" x14ac:dyDescent="0.3">
      <c r="A285" s="50">
        <v>2014</v>
      </c>
      <c r="B285" s="50">
        <v>78</v>
      </c>
      <c r="C285" s="50" t="s">
        <v>768</v>
      </c>
      <c r="D285" s="118" t="s">
        <v>769</v>
      </c>
      <c r="E285" s="118" t="s">
        <v>303</v>
      </c>
      <c r="F285" s="118" t="s">
        <v>269</v>
      </c>
      <c r="G285" s="95">
        <v>49268484</v>
      </c>
      <c r="H285" s="119">
        <f t="shared" si="9"/>
        <v>49268484</v>
      </c>
      <c r="I285" s="11"/>
      <c r="J285" s="11"/>
      <c r="K285" s="72">
        <v>42041</v>
      </c>
      <c r="L285" s="53">
        <v>42308</v>
      </c>
      <c r="M285" s="72">
        <v>42041</v>
      </c>
      <c r="N285" s="72">
        <v>42308</v>
      </c>
      <c r="O285" s="120">
        <v>0</v>
      </c>
      <c r="P285" s="90">
        <v>0</v>
      </c>
      <c r="Q285" s="50" t="s">
        <v>302</v>
      </c>
      <c r="R285" s="44" t="s">
        <v>314</v>
      </c>
      <c r="S285" s="44" t="s">
        <v>315</v>
      </c>
      <c r="T285" s="50" t="s">
        <v>490</v>
      </c>
      <c r="U285" s="44" t="s">
        <v>494</v>
      </c>
      <c r="V285" s="118" t="s">
        <v>480</v>
      </c>
      <c r="W285" s="121"/>
      <c r="X285" s="44" t="s">
        <v>314</v>
      </c>
      <c r="Y285" s="59" t="s">
        <v>310</v>
      </c>
      <c r="Z285" s="44"/>
    </row>
    <row r="286" spans="1:26" ht="276" x14ac:dyDescent="0.3">
      <c r="A286" s="57">
        <v>2014</v>
      </c>
      <c r="B286" s="57">
        <v>79</v>
      </c>
      <c r="C286" s="50" t="s">
        <v>770</v>
      </c>
      <c r="D286" s="86" t="s">
        <v>771</v>
      </c>
      <c r="E286" s="86" t="s">
        <v>766</v>
      </c>
      <c r="F286" s="86" t="s">
        <v>813</v>
      </c>
      <c r="G286" s="95">
        <v>134275859</v>
      </c>
      <c r="H286" s="48">
        <f t="shared" si="9"/>
        <v>134275859</v>
      </c>
      <c r="K286" s="88">
        <v>41955</v>
      </c>
      <c r="L286" s="53">
        <v>42105</v>
      </c>
      <c r="M286" s="88">
        <v>41955</v>
      </c>
      <c r="N286" s="88">
        <v>42105</v>
      </c>
      <c r="O286" s="89">
        <v>0</v>
      </c>
      <c r="P286" s="90">
        <v>0</v>
      </c>
      <c r="Q286" s="50" t="s">
        <v>296</v>
      </c>
      <c r="R286" s="59" t="s">
        <v>314</v>
      </c>
      <c r="S286" s="59" t="s">
        <v>315</v>
      </c>
      <c r="T286" s="50" t="s">
        <v>490</v>
      </c>
      <c r="U286" s="19" t="s">
        <v>494</v>
      </c>
      <c r="V286" s="92" t="s">
        <v>480</v>
      </c>
      <c r="W286" s="110"/>
      <c r="X286" s="59" t="s">
        <v>314</v>
      </c>
      <c r="Y286" s="59" t="s">
        <v>310</v>
      </c>
      <c r="Z286" s="59"/>
    </row>
    <row r="287" spans="1:26" ht="165.6" x14ac:dyDescent="0.3">
      <c r="A287" s="50">
        <v>2014</v>
      </c>
      <c r="B287" s="57">
        <v>80</v>
      </c>
      <c r="C287" s="50" t="s">
        <v>772</v>
      </c>
      <c r="D287" s="86" t="s">
        <v>773</v>
      </c>
      <c r="E287" s="86" t="s">
        <v>303</v>
      </c>
      <c r="F287" s="86" t="s">
        <v>814</v>
      </c>
      <c r="G287" s="95">
        <v>33546666</v>
      </c>
      <c r="H287" s="48">
        <f t="shared" si="9"/>
        <v>33546666</v>
      </c>
      <c r="K287" s="88">
        <v>42017</v>
      </c>
      <c r="L287" s="53">
        <v>42076</v>
      </c>
      <c r="M287" s="88">
        <v>42017</v>
      </c>
      <c r="N287" s="88">
        <v>42076</v>
      </c>
      <c r="O287" s="89">
        <v>0</v>
      </c>
      <c r="P287" s="90">
        <v>0</v>
      </c>
      <c r="Q287" s="50" t="s">
        <v>298</v>
      </c>
      <c r="R287" s="59" t="s">
        <v>314</v>
      </c>
      <c r="S287" s="59" t="s">
        <v>315</v>
      </c>
      <c r="T287" s="50" t="s">
        <v>490</v>
      </c>
      <c r="U287" s="19" t="s">
        <v>493</v>
      </c>
      <c r="V287" s="92" t="s">
        <v>480</v>
      </c>
      <c r="W287" s="110"/>
      <c r="X287" s="59" t="s">
        <v>314</v>
      </c>
      <c r="Y287" s="59" t="s">
        <v>310</v>
      </c>
      <c r="Z287" s="44"/>
    </row>
    <row r="288" spans="1:26" ht="372.6" x14ac:dyDescent="0.3">
      <c r="A288" s="50">
        <v>2014</v>
      </c>
      <c r="B288" s="57">
        <v>81</v>
      </c>
      <c r="C288" s="50" t="s">
        <v>774</v>
      </c>
      <c r="D288" s="86" t="s">
        <v>775</v>
      </c>
      <c r="E288" s="86" t="s">
        <v>303</v>
      </c>
      <c r="F288" s="86" t="s">
        <v>815</v>
      </c>
      <c r="G288" s="95">
        <v>12798000</v>
      </c>
      <c r="H288" s="48">
        <f t="shared" si="9"/>
        <v>12798000</v>
      </c>
      <c r="K288" s="88">
        <v>41982</v>
      </c>
      <c r="L288" s="53">
        <v>42071</v>
      </c>
      <c r="M288" s="88">
        <v>41982</v>
      </c>
      <c r="N288" s="88">
        <v>42071</v>
      </c>
      <c r="O288" s="89">
        <v>0</v>
      </c>
      <c r="P288" s="90">
        <v>0</v>
      </c>
      <c r="Q288" s="50" t="s">
        <v>404</v>
      </c>
      <c r="R288" s="59" t="s">
        <v>314</v>
      </c>
      <c r="S288" s="59" t="s">
        <v>315</v>
      </c>
      <c r="T288" s="50" t="s">
        <v>490</v>
      </c>
      <c r="U288" s="19" t="s">
        <v>493</v>
      </c>
      <c r="V288" s="92" t="s">
        <v>480</v>
      </c>
      <c r="W288" s="110"/>
      <c r="X288" s="59" t="s">
        <v>314</v>
      </c>
      <c r="Y288" s="59" t="s">
        <v>310</v>
      </c>
      <c r="Z288" s="59"/>
    </row>
    <row r="289" spans="1:26" ht="124.2" x14ac:dyDescent="0.3">
      <c r="A289" s="57">
        <v>2014</v>
      </c>
      <c r="B289" s="57">
        <v>82</v>
      </c>
      <c r="C289" s="50" t="s">
        <v>776</v>
      </c>
      <c r="D289" s="86" t="s">
        <v>777</v>
      </c>
      <c r="E289" s="86" t="s">
        <v>303</v>
      </c>
      <c r="F289" s="86" t="s">
        <v>816</v>
      </c>
      <c r="G289" s="95">
        <v>3696000</v>
      </c>
      <c r="H289" s="48">
        <f t="shared" si="9"/>
        <v>3696000</v>
      </c>
      <c r="K289" s="88">
        <v>41983</v>
      </c>
      <c r="L289" s="53">
        <v>42029</v>
      </c>
      <c r="M289" s="88">
        <v>41983</v>
      </c>
      <c r="N289" s="88">
        <v>42029</v>
      </c>
      <c r="O289" s="89">
        <v>0</v>
      </c>
      <c r="P289" s="90">
        <v>0</v>
      </c>
      <c r="Q289" s="99" t="s">
        <v>836</v>
      </c>
      <c r="R289" s="59" t="s">
        <v>314</v>
      </c>
      <c r="S289" s="59" t="s">
        <v>315</v>
      </c>
      <c r="T289" s="50" t="s">
        <v>490</v>
      </c>
      <c r="U289" s="19" t="s">
        <v>493</v>
      </c>
      <c r="V289" s="92" t="s">
        <v>309</v>
      </c>
      <c r="W289" s="100">
        <v>42040</v>
      </c>
      <c r="X289" s="59" t="s">
        <v>314</v>
      </c>
      <c r="Y289" s="59" t="s">
        <v>310</v>
      </c>
      <c r="Z289" s="59"/>
    </row>
    <row r="290" spans="1:26" ht="138" x14ac:dyDescent="0.3">
      <c r="A290" s="50">
        <v>2014</v>
      </c>
      <c r="B290" s="57">
        <v>83</v>
      </c>
      <c r="C290" s="50" t="s">
        <v>778</v>
      </c>
      <c r="D290" s="86" t="s">
        <v>779</v>
      </c>
      <c r="E290" s="86" t="s">
        <v>304</v>
      </c>
      <c r="F290" s="86" t="s">
        <v>817</v>
      </c>
      <c r="G290" s="95">
        <v>49435732</v>
      </c>
      <c r="H290" s="48">
        <f t="shared" si="9"/>
        <v>74153598</v>
      </c>
      <c r="K290" s="68">
        <v>41973</v>
      </c>
      <c r="L290" s="53">
        <v>42063</v>
      </c>
      <c r="M290" s="68">
        <v>41973</v>
      </c>
      <c r="N290" s="68">
        <v>42108</v>
      </c>
      <c r="O290" s="122">
        <v>24717866</v>
      </c>
      <c r="P290" s="90">
        <v>45</v>
      </c>
      <c r="Q290" s="50" t="s">
        <v>296</v>
      </c>
      <c r="R290" s="59" t="s">
        <v>314</v>
      </c>
      <c r="S290" s="59" t="s">
        <v>315</v>
      </c>
      <c r="T290" s="50" t="s">
        <v>490</v>
      </c>
      <c r="U290" s="19" t="s">
        <v>493</v>
      </c>
      <c r="V290" s="92" t="s">
        <v>480</v>
      </c>
      <c r="W290" s="110"/>
      <c r="X290" s="59" t="s">
        <v>314</v>
      </c>
      <c r="Y290" s="59" t="s">
        <v>310</v>
      </c>
      <c r="Z290" s="19"/>
    </row>
    <row r="291" spans="1:26" ht="207" x14ac:dyDescent="0.3">
      <c r="A291" s="50">
        <v>2014</v>
      </c>
      <c r="B291" s="57">
        <v>84</v>
      </c>
      <c r="C291" s="50" t="s">
        <v>778</v>
      </c>
      <c r="D291" s="86" t="s">
        <v>780</v>
      </c>
      <c r="E291" s="86" t="s">
        <v>304</v>
      </c>
      <c r="F291" s="86" t="s">
        <v>818</v>
      </c>
      <c r="G291" s="95">
        <v>43152000</v>
      </c>
      <c r="H291" s="48">
        <f t="shared" si="9"/>
        <v>43152000</v>
      </c>
      <c r="K291" s="34">
        <v>42080</v>
      </c>
      <c r="L291" s="53">
        <v>42171</v>
      </c>
      <c r="M291" s="34">
        <v>42080</v>
      </c>
      <c r="N291" s="111">
        <v>42171</v>
      </c>
      <c r="O291" s="89">
        <v>0</v>
      </c>
      <c r="P291" s="90">
        <v>0</v>
      </c>
      <c r="Q291" s="50" t="s">
        <v>296</v>
      </c>
      <c r="R291" s="59" t="s">
        <v>314</v>
      </c>
      <c r="S291" s="59" t="s">
        <v>315</v>
      </c>
      <c r="T291" s="50" t="s">
        <v>490</v>
      </c>
      <c r="U291" s="19" t="s">
        <v>494</v>
      </c>
      <c r="V291" s="92" t="s">
        <v>480</v>
      </c>
      <c r="W291" s="110"/>
      <c r="X291" s="59" t="s">
        <v>314</v>
      </c>
      <c r="Y291" s="59" t="s">
        <v>310</v>
      </c>
      <c r="Z291" s="19"/>
    </row>
    <row r="292" spans="1:26" ht="41.4" x14ac:dyDescent="0.3">
      <c r="A292" s="57">
        <v>2014</v>
      </c>
      <c r="B292" s="57">
        <v>85</v>
      </c>
      <c r="C292" s="50" t="s">
        <v>781</v>
      </c>
      <c r="D292" s="86" t="s">
        <v>782</v>
      </c>
      <c r="E292" s="86" t="s">
        <v>303</v>
      </c>
      <c r="F292" s="86" t="s">
        <v>819</v>
      </c>
      <c r="G292" s="95">
        <v>33872000</v>
      </c>
      <c r="H292" s="48">
        <f t="shared" si="9"/>
        <v>33872000</v>
      </c>
      <c r="K292" s="34">
        <v>42017</v>
      </c>
      <c r="L292" s="53">
        <v>42167</v>
      </c>
      <c r="M292" s="34">
        <v>42017</v>
      </c>
      <c r="N292" s="111">
        <v>42167</v>
      </c>
      <c r="O292" s="89">
        <v>0</v>
      </c>
      <c r="P292" s="90">
        <v>0</v>
      </c>
      <c r="Q292" s="50" t="s">
        <v>302</v>
      </c>
      <c r="R292" s="59" t="s">
        <v>314</v>
      </c>
      <c r="S292" s="59" t="s">
        <v>315</v>
      </c>
      <c r="T292" s="50" t="s">
        <v>490</v>
      </c>
      <c r="U292" s="19" t="s">
        <v>494</v>
      </c>
      <c r="V292" s="92" t="s">
        <v>480</v>
      </c>
      <c r="W292" s="110"/>
      <c r="X292" s="59" t="s">
        <v>314</v>
      </c>
      <c r="Y292" s="59" t="s">
        <v>310</v>
      </c>
      <c r="Z292" s="19"/>
    </row>
    <row r="293" spans="1:26" ht="138" x14ac:dyDescent="0.3">
      <c r="A293" s="57">
        <v>2014</v>
      </c>
      <c r="B293" s="57">
        <v>86</v>
      </c>
      <c r="C293" s="50" t="s">
        <v>783</v>
      </c>
      <c r="D293" s="86" t="s">
        <v>784</v>
      </c>
      <c r="E293" s="86" t="s">
        <v>303</v>
      </c>
      <c r="F293" s="86" t="s">
        <v>820</v>
      </c>
      <c r="G293" s="95">
        <v>20500000</v>
      </c>
      <c r="H293" s="48">
        <f t="shared" si="9"/>
        <v>30750000</v>
      </c>
      <c r="K293" s="55">
        <v>42069</v>
      </c>
      <c r="L293" s="53">
        <v>42067</v>
      </c>
      <c r="M293" s="55">
        <v>42069</v>
      </c>
      <c r="N293" s="55">
        <v>42112</v>
      </c>
      <c r="O293" s="49">
        <v>10250000</v>
      </c>
      <c r="P293" s="90">
        <v>45</v>
      </c>
      <c r="Q293" s="25" t="s">
        <v>1139</v>
      </c>
      <c r="R293" s="59" t="s">
        <v>314</v>
      </c>
      <c r="S293" s="59" t="s">
        <v>315</v>
      </c>
      <c r="T293" s="50" t="s">
        <v>490</v>
      </c>
      <c r="U293" s="19" t="s">
        <v>493</v>
      </c>
      <c r="V293" s="92" t="s">
        <v>480</v>
      </c>
      <c r="W293" s="110"/>
      <c r="X293" s="59" t="s">
        <v>314</v>
      </c>
      <c r="Y293" s="59" t="s">
        <v>310</v>
      </c>
      <c r="Z293" s="19"/>
    </row>
    <row r="294" spans="1:26" ht="138" x14ac:dyDescent="0.3">
      <c r="A294" s="57">
        <v>2014</v>
      </c>
      <c r="B294" s="57">
        <v>87</v>
      </c>
      <c r="C294" s="50" t="s">
        <v>785</v>
      </c>
      <c r="D294" s="86" t="s">
        <v>786</v>
      </c>
      <c r="E294" s="86" t="s">
        <v>304</v>
      </c>
      <c r="F294" s="86" t="s">
        <v>821</v>
      </c>
      <c r="G294" s="95">
        <v>8613696</v>
      </c>
      <c r="H294" s="48">
        <f t="shared" si="9"/>
        <v>8613696</v>
      </c>
      <c r="K294" s="111">
        <v>42027</v>
      </c>
      <c r="L294" s="53">
        <v>42057</v>
      </c>
      <c r="M294" s="111">
        <v>42027</v>
      </c>
      <c r="N294" s="111">
        <v>42057</v>
      </c>
      <c r="O294" s="89">
        <v>0</v>
      </c>
      <c r="P294" s="90">
        <v>0</v>
      </c>
      <c r="Q294" s="50" t="s">
        <v>302</v>
      </c>
      <c r="R294" s="59" t="s">
        <v>314</v>
      </c>
      <c r="S294" s="59" t="s">
        <v>315</v>
      </c>
      <c r="T294" s="50" t="s">
        <v>490</v>
      </c>
      <c r="U294" s="19" t="s">
        <v>493</v>
      </c>
      <c r="V294" s="92" t="s">
        <v>480</v>
      </c>
      <c r="W294" s="110"/>
      <c r="X294" s="59" t="s">
        <v>314</v>
      </c>
      <c r="Y294" s="59" t="s">
        <v>310</v>
      </c>
      <c r="Z294" s="19"/>
    </row>
    <row r="295" spans="1:26" ht="138" x14ac:dyDescent="0.3">
      <c r="A295" s="50">
        <v>2014</v>
      </c>
      <c r="B295" s="57">
        <v>88</v>
      </c>
      <c r="C295" s="50" t="s">
        <v>787</v>
      </c>
      <c r="D295" s="86" t="s">
        <v>788</v>
      </c>
      <c r="E295" s="86" t="s">
        <v>735</v>
      </c>
      <c r="F295" s="86" t="s">
        <v>822</v>
      </c>
      <c r="G295" s="95">
        <v>1242450555</v>
      </c>
      <c r="H295" s="48">
        <f t="shared" si="9"/>
        <v>1653450555</v>
      </c>
      <c r="K295" s="72">
        <v>42080</v>
      </c>
      <c r="L295" s="53">
        <v>42345</v>
      </c>
      <c r="M295" s="72">
        <v>42080</v>
      </c>
      <c r="N295" s="72">
        <v>42345</v>
      </c>
      <c r="O295" s="89">
        <v>411000000</v>
      </c>
      <c r="P295" s="90">
        <v>0</v>
      </c>
      <c r="Q295" s="50" t="s">
        <v>296</v>
      </c>
      <c r="R295" s="86" t="s">
        <v>837</v>
      </c>
      <c r="S295" s="59" t="s">
        <v>315</v>
      </c>
      <c r="T295" s="50" t="s">
        <v>490</v>
      </c>
      <c r="U295" s="19" t="s">
        <v>494</v>
      </c>
      <c r="V295" s="92" t="s">
        <v>314</v>
      </c>
      <c r="W295" s="110"/>
      <c r="X295" s="59" t="s">
        <v>314</v>
      </c>
      <c r="Y295" s="59" t="s">
        <v>1115</v>
      </c>
      <c r="Z295" s="19"/>
    </row>
    <row r="296" spans="1:26" s="29" customFormat="1" ht="124.2" x14ac:dyDescent="0.3">
      <c r="A296" s="26">
        <v>2014</v>
      </c>
      <c r="B296" s="26">
        <v>89</v>
      </c>
      <c r="C296" s="26" t="s">
        <v>789</v>
      </c>
      <c r="D296" s="92" t="s">
        <v>790</v>
      </c>
      <c r="E296" s="92" t="s">
        <v>304</v>
      </c>
      <c r="F296" s="92" t="s">
        <v>823</v>
      </c>
      <c r="G296" s="123">
        <v>41989901</v>
      </c>
      <c r="H296" s="23">
        <f t="shared" si="9"/>
        <v>41989901</v>
      </c>
      <c r="K296" s="111">
        <v>42331</v>
      </c>
      <c r="L296" s="53">
        <v>42074</v>
      </c>
      <c r="M296" s="111">
        <v>42331</v>
      </c>
      <c r="N296" s="111">
        <v>42074</v>
      </c>
      <c r="O296" s="112">
        <v>0</v>
      </c>
      <c r="P296" s="113">
        <v>0</v>
      </c>
      <c r="Q296" s="26" t="s">
        <v>302</v>
      </c>
      <c r="R296" s="19" t="s">
        <v>314</v>
      </c>
      <c r="S296" s="19" t="s">
        <v>315</v>
      </c>
      <c r="T296" s="26" t="s">
        <v>490</v>
      </c>
      <c r="U296" s="19" t="s">
        <v>493</v>
      </c>
      <c r="V296" s="92" t="s">
        <v>309</v>
      </c>
      <c r="W296" s="93">
        <v>42226</v>
      </c>
      <c r="X296" s="19" t="s">
        <v>314</v>
      </c>
      <c r="Y296" s="59" t="s">
        <v>310</v>
      </c>
      <c r="Z296" s="19"/>
    </row>
    <row r="297" spans="1:26" ht="165.6" x14ac:dyDescent="0.3">
      <c r="A297" s="57">
        <v>2014</v>
      </c>
      <c r="B297" s="57">
        <v>90</v>
      </c>
      <c r="C297" s="50" t="s">
        <v>791</v>
      </c>
      <c r="D297" s="86" t="s">
        <v>792</v>
      </c>
      <c r="E297" s="86" t="s">
        <v>304</v>
      </c>
      <c r="F297" s="86" t="s">
        <v>824</v>
      </c>
      <c r="G297" s="95">
        <v>7230732</v>
      </c>
      <c r="H297" s="48">
        <f t="shared" si="9"/>
        <v>7230732</v>
      </c>
      <c r="K297" s="111">
        <v>42033</v>
      </c>
      <c r="L297" s="53">
        <v>42060</v>
      </c>
      <c r="M297" s="111">
        <v>42033</v>
      </c>
      <c r="N297" s="111">
        <v>42060</v>
      </c>
      <c r="O297" s="89">
        <v>0</v>
      </c>
      <c r="P297" s="90">
        <v>0</v>
      </c>
      <c r="Q297" s="50" t="s">
        <v>302</v>
      </c>
      <c r="R297" s="59" t="s">
        <v>314</v>
      </c>
      <c r="S297" s="59" t="s">
        <v>315</v>
      </c>
      <c r="T297" s="50" t="s">
        <v>490</v>
      </c>
      <c r="U297" s="19" t="s">
        <v>493</v>
      </c>
      <c r="V297" s="92" t="s">
        <v>480</v>
      </c>
      <c r="W297" s="110"/>
      <c r="X297" s="19" t="s">
        <v>314</v>
      </c>
      <c r="Y297" s="59" t="s">
        <v>310</v>
      </c>
      <c r="Z297" s="19"/>
    </row>
    <row r="298" spans="1:26" ht="132.6" x14ac:dyDescent="0.3">
      <c r="A298" s="57">
        <v>2014</v>
      </c>
      <c r="B298" s="57">
        <v>91</v>
      </c>
      <c r="C298" s="50" t="s">
        <v>791</v>
      </c>
      <c r="D298" s="90" t="s">
        <v>793</v>
      </c>
      <c r="E298" s="86" t="s">
        <v>303</v>
      </c>
      <c r="F298" s="90" t="s">
        <v>825</v>
      </c>
      <c r="G298" s="95">
        <v>34452000</v>
      </c>
      <c r="H298" s="48">
        <f t="shared" si="9"/>
        <v>34452000</v>
      </c>
      <c r="K298" s="111">
        <v>42026</v>
      </c>
      <c r="L298" s="53">
        <v>42056</v>
      </c>
      <c r="M298" s="111">
        <v>42026</v>
      </c>
      <c r="N298" s="111">
        <v>42056</v>
      </c>
      <c r="O298" s="89">
        <v>0</v>
      </c>
      <c r="P298" s="90">
        <v>0</v>
      </c>
      <c r="Q298" s="50" t="s">
        <v>302</v>
      </c>
      <c r="R298" s="59" t="s">
        <v>314</v>
      </c>
      <c r="S298" s="59" t="s">
        <v>315</v>
      </c>
      <c r="T298" s="50" t="s">
        <v>490</v>
      </c>
      <c r="U298" s="19" t="s">
        <v>493</v>
      </c>
      <c r="V298" s="92" t="s">
        <v>480</v>
      </c>
      <c r="W298" s="110"/>
      <c r="X298" s="19" t="s">
        <v>314</v>
      </c>
      <c r="Y298" s="59" t="s">
        <v>310</v>
      </c>
      <c r="Z298" s="19"/>
    </row>
    <row r="299" spans="1:26" ht="138" x14ac:dyDescent="0.3">
      <c r="A299" s="57">
        <v>2014</v>
      </c>
      <c r="B299" s="57">
        <v>92</v>
      </c>
      <c r="C299" s="50" t="s">
        <v>794</v>
      </c>
      <c r="D299" s="86" t="s">
        <v>795</v>
      </c>
      <c r="E299" s="86" t="s">
        <v>303</v>
      </c>
      <c r="F299" s="86" t="s">
        <v>826</v>
      </c>
      <c r="G299" s="95">
        <v>99460000</v>
      </c>
      <c r="H299" s="48">
        <f t="shared" si="9"/>
        <v>99460000</v>
      </c>
      <c r="K299" s="111">
        <v>42026</v>
      </c>
      <c r="L299" s="53">
        <v>42390</v>
      </c>
      <c r="M299" s="111">
        <v>42026</v>
      </c>
      <c r="N299" s="111">
        <v>42390</v>
      </c>
      <c r="O299" s="89">
        <v>0</v>
      </c>
      <c r="P299" s="90">
        <v>0</v>
      </c>
      <c r="Q299" s="50" t="s">
        <v>302</v>
      </c>
      <c r="R299" s="59" t="s">
        <v>314</v>
      </c>
      <c r="S299" s="59" t="s">
        <v>315</v>
      </c>
      <c r="T299" s="50" t="s">
        <v>490</v>
      </c>
      <c r="U299" s="19" t="s">
        <v>494</v>
      </c>
      <c r="V299" s="92" t="s">
        <v>314</v>
      </c>
      <c r="W299" s="110" t="s">
        <v>314</v>
      </c>
      <c r="X299" s="19" t="s">
        <v>314</v>
      </c>
      <c r="Y299" s="59" t="s">
        <v>1141</v>
      </c>
      <c r="Z299" s="19"/>
    </row>
    <row r="300" spans="1:26" ht="96.6" x14ac:dyDescent="0.3">
      <c r="A300" s="57">
        <v>2014</v>
      </c>
      <c r="B300" s="57">
        <v>93</v>
      </c>
      <c r="C300" s="50" t="s">
        <v>796</v>
      </c>
      <c r="D300" s="86" t="s">
        <v>797</v>
      </c>
      <c r="E300" s="86" t="s">
        <v>304</v>
      </c>
      <c r="F300" s="86" t="s">
        <v>827</v>
      </c>
      <c r="G300" s="95">
        <v>44105521</v>
      </c>
      <c r="H300" s="48">
        <f t="shared" si="9"/>
        <v>44105521</v>
      </c>
      <c r="K300" s="111">
        <v>42027</v>
      </c>
      <c r="L300" s="53">
        <v>42057</v>
      </c>
      <c r="M300" s="111">
        <v>42027</v>
      </c>
      <c r="N300" s="111">
        <v>42057</v>
      </c>
      <c r="O300" s="89">
        <v>0</v>
      </c>
      <c r="P300" s="90">
        <v>0</v>
      </c>
      <c r="Q300" s="50" t="s">
        <v>302</v>
      </c>
      <c r="R300" s="59" t="s">
        <v>314</v>
      </c>
      <c r="S300" s="59" t="s">
        <v>315</v>
      </c>
      <c r="T300" s="50" t="s">
        <v>490</v>
      </c>
      <c r="U300" s="19" t="s">
        <v>493</v>
      </c>
      <c r="V300" s="92" t="s">
        <v>480</v>
      </c>
      <c r="W300" s="110"/>
      <c r="X300" s="59" t="s">
        <v>314</v>
      </c>
      <c r="Y300" s="59" t="s">
        <v>310</v>
      </c>
      <c r="Z300" s="19"/>
    </row>
    <row r="301" spans="1:26" ht="138" x14ac:dyDescent="0.3">
      <c r="A301" s="57">
        <v>2014</v>
      </c>
      <c r="B301" s="57">
        <v>94</v>
      </c>
      <c r="C301" s="50" t="s">
        <v>798</v>
      </c>
      <c r="D301" s="86" t="s">
        <v>799</v>
      </c>
      <c r="E301" s="86" t="s">
        <v>304</v>
      </c>
      <c r="F301" s="86" t="s">
        <v>828</v>
      </c>
      <c r="G301" s="95">
        <v>48831740</v>
      </c>
      <c r="H301" s="48">
        <f t="shared" si="9"/>
        <v>73035836</v>
      </c>
      <c r="K301" s="55">
        <v>42037</v>
      </c>
      <c r="L301" s="53">
        <v>42065</v>
      </c>
      <c r="M301" s="55">
        <v>42037</v>
      </c>
      <c r="N301" s="55">
        <v>42095</v>
      </c>
      <c r="O301" s="49">
        <v>24204096</v>
      </c>
      <c r="P301" s="90">
        <v>30</v>
      </c>
      <c r="Q301" s="50" t="s">
        <v>302</v>
      </c>
      <c r="R301" s="59" t="s">
        <v>314</v>
      </c>
      <c r="S301" s="59" t="s">
        <v>315</v>
      </c>
      <c r="T301" s="50" t="s">
        <v>490</v>
      </c>
      <c r="U301" s="19" t="s">
        <v>493</v>
      </c>
      <c r="V301" s="92" t="s">
        <v>480</v>
      </c>
      <c r="W301" s="110"/>
      <c r="X301" s="59" t="s">
        <v>314</v>
      </c>
      <c r="Y301" s="59" t="s">
        <v>310</v>
      </c>
      <c r="Z301" s="19"/>
    </row>
    <row r="302" spans="1:26" ht="124.2" x14ac:dyDescent="0.3">
      <c r="A302" s="57">
        <v>2014</v>
      </c>
      <c r="B302" s="57">
        <v>95</v>
      </c>
      <c r="C302" s="50" t="s">
        <v>800</v>
      </c>
      <c r="D302" s="86" t="s">
        <v>801</v>
      </c>
      <c r="E302" s="86" t="s">
        <v>304</v>
      </c>
      <c r="F302" s="86" t="s">
        <v>829</v>
      </c>
      <c r="G302" s="95">
        <v>15920000</v>
      </c>
      <c r="H302" s="48">
        <f t="shared" si="9"/>
        <v>23880000</v>
      </c>
      <c r="K302" s="55">
        <v>42039</v>
      </c>
      <c r="L302" s="53">
        <v>42097</v>
      </c>
      <c r="M302" s="55">
        <v>42039</v>
      </c>
      <c r="N302" s="55">
        <v>42097</v>
      </c>
      <c r="O302" s="49">
        <v>7960000</v>
      </c>
      <c r="P302" s="90">
        <v>0</v>
      </c>
      <c r="Q302" s="25" t="s">
        <v>1139</v>
      </c>
      <c r="R302" s="59" t="s">
        <v>314</v>
      </c>
      <c r="S302" s="59" t="s">
        <v>315</v>
      </c>
      <c r="T302" s="50" t="s">
        <v>490</v>
      </c>
      <c r="U302" s="19" t="s">
        <v>493</v>
      </c>
      <c r="V302" s="92" t="s">
        <v>309</v>
      </c>
      <c r="W302" s="100">
        <v>42165</v>
      </c>
      <c r="X302" s="59" t="s">
        <v>314</v>
      </c>
      <c r="Y302" s="59" t="s">
        <v>310</v>
      </c>
      <c r="Z302" s="19"/>
    </row>
    <row r="303" spans="1:26" ht="96.6" x14ac:dyDescent="0.3">
      <c r="A303" s="26">
        <v>2014</v>
      </c>
      <c r="B303" s="26">
        <v>96</v>
      </c>
      <c r="C303" s="26" t="s">
        <v>802</v>
      </c>
      <c r="D303" s="92" t="s">
        <v>803</v>
      </c>
      <c r="E303" s="92" t="s">
        <v>304</v>
      </c>
      <c r="F303" s="92" t="s">
        <v>830</v>
      </c>
      <c r="G303" s="123">
        <v>33890000</v>
      </c>
      <c r="H303" s="23">
        <f t="shared" si="9"/>
        <v>33890000</v>
      </c>
      <c r="I303" s="29"/>
      <c r="J303" s="29"/>
      <c r="K303" s="111">
        <v>42037</v>
      </c>
      <c r="L303" s="53">
        <v>42095</v>
      </c>
      <c r="M303" s="111">
        <v>42037</v>
      </c>
      <c r="N303" s="111">
        <v>42095</v>
      </c>
      <c r="O303" s="112">
        <v>0</v>
      </c>
      <c r="P303" s="113">
        <v>0</v>
      </c>
      <c r="Q303" s="26" t="s">
        <v>302</v>
      </c>
      <c r="R303" s="19" t="s">
        <v>314</v>
      </c>
      <c r="S303" s="19" t="s">
        <v>315</v>
      </c>
      <c r="T303" s="26" t="s">
        <v>490</v>
      </c>
      <c r="U303" s="19" t="s">
        <v>493</v>
      </c>
      <c r="V303" s="92" t="s">
        <v>480</v>
      </c>
      <c r="W303" s="110"/>
      <c r="X303" s="59" t="s">
        <v>314</v>
      </c>
      <c r="Y303" s="59" t="s">
        <v>310</v>
      </c>
      <c r="Z303" s="19"/>
    </row>
    <row r="304" spans="1:26" ht="145.80000000000001" x14ac:dyDescent="0.3">
      <c r="A304" s="26">
        <v>2014</v>
      </c>
      <c r="B304" s="26">
        <v>97</v>
      </c>
      <c r="C304" s="26" t="s">
        <v>804</v>
      </c>
      <c r="D304" s="113" t="s">
        <v>805</v>
      </c>
      <c r="E304" s="92" t="s">
        <v>304</v>
      </c>
      <c r="F304" s="113" t="s">
        <v>831</v>
      </c>
      <c r="G304" s="123">
        <v>13000000</v>
      </c>
      <c r="H304" s="23">
        <f t="shared" si="9"/>
        <v>13000000</v>
      </c>
      <c r="I304" s="29"/>
      <c r="J304" s="29"/>
      <c r="K304" s="111">
        <v>42027</v>
      </c>
      <c r="L304" s="53">
        <v>42031</v>
      </c>
      <c r="M304" s="111">
        <v>42027</v>
      </c>
      <c r="N304" s="111">
        <v>42031</v>
      </c>
      <c r="O304" s="112">
        <v>0</v>
      </c>
      <c r="P304" s="113">
        <v>0</v>
      </c>
      <c r="Q304" s="26" t="s">
        <v>296</v>
      </c>
      <c r="R304" s="19" t="s">
        <v>314</v>
      </c>
      <c r="S304" s="19" t="s">
        <v>315</v>
      </c>
      <c r="T304" s="26" t="s">
        <v>490</v>
      </c>
      <c r="U304" s="19" t="s">
        <v>493</v>
      </c>
      <c r="V304" s="92" t="s">
        <v>480</v>
      </c>
      <c r="W304" s="110"/>
      <c r="X304" s="59" t="s">
        <v>314</v>
      </c>
      <c r="Y304" s="59" t="s">
        <v>310</v>
      </c>
      <c r="Z304" s="19"/>
    </row>
    <row r="305" spans="1:26" ht="151.80000000000001" x14ac:dyDescent="0.3">
      <c r="A305" s="26">
        <v>2014</v>
      </c>
      <c r="B305" s="26">
        <v>98</v>
      </c>
      <c r="C305" s="26" t="s">
        <v>806</v>
      </c>
      <c r="D305" s="92" t="s">
        <v>807</v>
      </c>
      <c r="E305" s="92" t="s">
        <v>304</v>
      </c>
      <c r="F305" s="92" t="s">
        <v>832</v>
      </c>
      <c r="G305" s="123">
        <v>4399880</v>
      </c>
      <c r="H305" s="23">
        <f t="shared" si="9"/>
        <v>4399880</v>
      </c>
      <c r="I305" s="29"/>
      <c r="J305" s="29"/>
      <c r="K305" s="111">
        <v>42037</v>
      </c>
      <c r="L305" s="53">
        <v>42065</v>
      </c>
      <c r="M305" s="111">
        <v>42037</v>
      </c>
      <c r="N305" s="111">
        <v>42065</v>
      </c>
      <c r="O305" s="112">
        <v>0</v>
      </c>
      <c r="P305" s="113">
        <v>0</v>
      </c>
      <c r="Q305" s="26" t="s">
        <v>298</v>
      </c>
      <c r="R305" s="19" t="s">
        <v>314</v>
      </c>
      <c r="S305" s="19" t="s">
        <v>315</v>
      </c>
      <c r="T305" s="26" t="s">
        <v>490</v>
      </c>
      <c r="U305" s="19" t="s">
        <v>493</v>
      </c>
      <c r="V305" s="92" t="s">
        <v>480</v>
      </c>
      <c r="W305" s="110"/>
      <c r="X305" s="59" t="s">
        <v>314</v>
      </c>
      <c r="Y305" s="59" t="s">
        <v>310</v>
      </c>
      <c r="Z305" s="19"/>
    </row>
    <row r="306" spans="1:26" ht="220.8" x14ac:dyDescent="0.3">
      <c r="A306" s="26">
        <v>2014</v>
      </c>
      <c r="B306" s="26">
        <v>99</v>
      </c>
      <c r="C306" s="26" t="s">
        <v>808</v>
      </c>
      <c r="D306" s="92" t="s">
        <v>809</v>
      </c>
      <c r="E306" s="92" t="s">
        <v>304</v>
      </c>
      <c r="F306" s="92" t="s">
        <v>833</v>
      </c>
      <c r="G306" s="123">
        <v>50700000</v>
      </c>
      <c r="H306" s="23">
        <f t="shared" si="9"/>
        <v>50700000</v>
      </c>
      <c r="I306" s="29"/>
      <c r="J306" s="29"/>
      <c r="K306" s="111">
        <v>42031</v>
      </c>
      <c r="L306" s="53">
        <v>42369</v>
      </c>
      <c r="M306" s="111">
        <v>42031</v>
      </c>
      <c r="N306" s="111">
        <v>42369</v>
      </c>
      <c r="O306" s="112">
        <v>0</v>
      </c>
      <c r="P306" s="113">
        <v>0</v>
      </c>
      <c r="Q306" s="25" t="s">
        <v>1139</v>
      </c>
      <c r="R306" s="19" t="s">
        <v>314</v>
      </c>
      <c r="S306" s="19" t="s">
        <v>315</v>
      </c>
      <c r="T306" s="26" t="s">
        <v>490</v>
      </c>
      <c r="U306" s="19" t="s">
        <v>494</v>
      </c>
      <c r="V306" s="92" t="s">
        <v>314</v>
      </c>
      <c r="W306" s="110" t="s">
        <v>314</v>
      </c>
      <c r="X306" s="59" t="s">
        <v>314</v>
      </c>
      <c r="Y306" s="59" t="s">
        <v>1141</v>
      </c>
      <c r="Z306" s="19"/>
    </row>
    <row r="307" spans="1:26" ht="96.6" x14ac:dyDescent="0.3">
      <c r="A307" s="26">
        <v>2014</v>
      </c>
      <c r="B307" s="26">
        <v>100</v>
      </c>
      <c r="C307" s="26" t="s">
        <v>810</v>
      </c>
      <c r="D307" s="92" t="s">
        <v>811</v>
      </c>
      <c r="E307" s="92" t="s">
        <v>304</v>
      </c>
      <c r="F307" s="92" t="s">
        <v>834</v>
      </c>
      <c r="G307" s="123">
        <v>8352000</v>
      </c>
      <c r="H307" s="23">
        <f t="shared" si="9"/>
        <v>8352000</v>
      </c>
      <c r="I307" s="29"/>
      <c r="J307" s="29"/>
      <c r="K307" s="111">
        <v>42030</v>
      </c>
      <c r="L307" s="53">
        <v>42044</v>
      </c>
      <c r="M307" s="111">
        <v>42030</v>
      </c>
      <c r="N307" s="111">
        <v>42044</v>
      </c>
      <c r="O307" s="112">
        <v>0</v>
      </c>
      <c r="P307" s="113">
        <v>0</v>
      </c>
      <c r="Q307" s="26" t="s">
        <v>302</v>
      </c>
      <c r="R307" s="19" t="s">
        <v>314</v>
      </c>
      <c r="S307" s="19" t="s">
        <v>315</v>
      </c>
      <c r="T307" s="26" t="s">
        <v>490</v>
      </c>
      <c r="U307" s="19" t="s">
        <v>493</v>
      </c>
      <c r="V307" s="92" t="s">
        <v>480</v>
      </c>
      <c r="W307" s="110"/>
      <c r="X307" s="59" t="s">
        <v>314</v>
      </c>
      <c r="Y307" s="59" t="s">
        <v>310</v>
      </c>
      <c r="Z307" s="19"/>
    </row>
    <row r="308" spans="1:26" ht="96.6" x14ac:dyDescent="0.3">
      <c r="A308" s="26">
        <v>2014</v>
      </c>
      <c r="B308" s="26">
        <v>101</v>
      </c>
      <c r="C308" s="26" t="s">
        <v>804</v>
      </c>
      <c r="D308" s="92" t="s">
        <v>812</v>
      </c>
      <c r="E308" s="92" t="s">
        <v>304</v>
      </c>
      <c r="F308" s="92" t="s">
        <v>835</v>
      </c>
      <c r="G308" s="123">
        <v>28000000</v>
      </c>
      <c r="H308" s="23">
        <f t="shared" si="9"/>
        <v>42000000</v>
      </c>
      <c r="I308" s="29"/>
      <c r="J308" s="29"/>
      <c r="K308" s="111">
        <v>42010</v>
      </c>
      <c r="L308" s="53">
        <v>42069</v>
      </c>
      <c r="M308" s="111">
        <v>42010</v>
      </c>
      <c r="N308" s="111">
        <v>42099</v>
      </c>
      <c r="O308" s="112">
        <v>14000000</v>
      </c>
      <c r="P308" s="113">
        <v>30</v>
      </c>
      <c r="Q308" s="26" t="s">
        <v>302</v>
      </c>
      <c r="R308" s="19" t="s">
        <v>314</v>
      </c>
      <c r="S308" s="19" t="s">
        <v>315</v>
      </c>
      <c r="T308" s="26" t="s">
        <v>490</v>
      </c>
      <c r="U308" s="19" t="s">
        <v>493</v>
      </c>
      <c r="V308" s="92" t="s">
        <v>480</v>
      </c>
      <c r="W308" s="110"/>
      <c r="X308" s="59" t="s">
        <v>314</v>
      </c>
      <c r="Y308" s="59" t="s">
        <v>310</v>
      </c>
      <c r="Z308" s="19"/>
    </row>
    <row r="309" spans="1:26" ht="158.4" x14ac:dyDescent="0.25">
      <c r="A309" s="124">
        <v>2015</v>
      </c>
      <c r="B309" s="124">
        <v>1</v>
      </c>
      <c r="C309" s="125" t="s">
        <v>937</v>
      </c>
      <c r="D309" s="126" t="s">
        <v>938</v>
      </c>
      <c r="E309" s="127" t="s">
        <v>303</v>
      </c>
      <c r="F309" s="128" t="s">
        <v>752</v>
      </c>
      <c r="G309" s="87">
        <v>25932500</v>
      </c>
      <c r="H309" s="48">
        <f t="shared" si="9"/>
        <v>25932500</v>
      </c>
      <c r="K309" s="129">
        <v>42027</v>
      </c>
      <c r="L309" s="53">
        <v>42375</v>
      </c>
      <c r="M309" s="129">
        <v>42027</v>
      </c>
      <c r="N309" s="72">
        <v>42375</v>
      </c>
      <c r="O309" s="130">
        <v>0</v>
      </c>
      <c r="P309" s="130">
        <v>0</v>
      </c>
      <c r="Q309" s="25" t="s">
        <v>1140</v>
      </c>
      <c r="R309" s="130" t="s">
        <v>314</v>
      </c>
      <c r="S309" s="130" t="s">
        <v>939</v>
      </c>
      <c r="T309" s="26" t="s">
        <v>490</v>
      </c>
      <c r="U309" s="26" t="s">
        <v>494</v>
      </c>
      <c r="V309" s="130" t="s">
        <v>314</v>
      </c>
      <c r="W309" s="130"/>
      <c r="X309" s="130" t="s">
        <v>314</v>
      </c>
      <c r="Y309" s="130" t="s">
        <v>1115</v>
      </c>
      <c r="Z309" s="130"/>
    </row>
    <row r="310" spans="1:26" ht="145.19999999999999" x14ac:dyDescent="0.25">
      <c r="A310" s="132">
        <v>2015</v>
      </c>
      <c r="B310" s="132">
        <v>2</v>
      </c>
      <c r="C310" s="133" t="s">
        <v>940</v>
      </c>
      <c r="D310" s="50" t="s">
        <v>941</v>
      </c>
      <c r="E310" s="59" t="s">
        <v>303</v>
      </c>
      <c r="F310" s="50" t="s">
        <v>911</v>
      </c>
      <c r="G310" s="95">
        <v>132000000</v>
      </c>
      <c r="H310" s="48">
        <f t="shared" si="9"/>
        <v>132000000</v>
      </c>
      <c r="K310" s="68">
        <v>42027</v>
      </c>
      <c r="L310" s="53">
        <v>42392</v>
      </c>
      <c r="M310" s="68">
        <v>42027</v>
      </c>
      <c r="N310" s="72">
        <v>42392</v>
      </c>
      <c r="O310" s="19">
        <v>0</v>
      </c>
      <c r="P310" s="19">
        <v>0</v>
      </c>
      <c r="Q310" s="25" t="s">
        <v>1139</v>
      </c>
      <c r="R310" s="130" t="s">
        <v>314</v>
      </c>
      <c r="S310" s="130" t="s">
        <v>939</v>
      </c>
      <c r="T310" s="26" t="s">
        <v>490</v>
      </c>
      <c r="U310" s="26" t="s">
        <v>494</v>
      </c>
      <c r="V310" s="130" t="s">
        <v>314</v>
      </c>
      <c r="W310" s="130"/>
      <c r="X310" s="130" t="s">
        <v>314</v>
      </c>
      <c r="Y310" s="19" t="s">
        <v>1115</v>
      </c>
      <c r="Z310" s="19"/>
    </row>
    <row r="311" spans="1:26" ht="237.6" x14ac:dyDescent="0.25">
      <c r="A311" s="132">
        <v>2015</v>
      </c>
      <c r="B311" s="132">
        <v>3</v>
      </c>
      <c r="C311" s="134" t="s">
        <v>942</v>
      </c>
      <c r="D311" s="135" t="s">
        <v>943</v>
      </c>
      <c r="E311" s="59" t="s">
        <v>303</v>
      </c>
      <c r="F311" s="99" t="s">
        <v>207</v>
      </c>
      <c r="G311" s="97">
        <v>73007000</v>
      </c>
      <c r="H311" s="48">
        <f t="shared" si="9"/>
        <v>73007000</v>
      </c>
      <c r="K311" s="68">
        <v>42027</v>
      </c>
      <c r="L311" s="53">
        <v>42360</v>
      </c>
      <c r="M311" s="68">
        <v>42027</v>
      </c>
      <c r="N311" s="136">
        <v>42360</v>
      </c>
      <c r="O311" s="19">
        <v>0</v>
      </c>
      <c r="P311" s="19">
        <v>0</v>
      </c>
      <c r="Q311" s="25" t="s">
        <v>1140</v>
      </c>
      <c r="R311" s="130" t="s">
        <v>314</v>
      </c>
      <c r="S311" s="130" t="s">
        <v>939</v>
      </c>
      <c r="T311" s="26" t="s">
        <v>490</v>
      </c>
      <c r="U311" s="137" t="s">
        <v>494</v>
      </c>
      <c r="V311" s="130" t="s">
        <v>314</v>
      </c>
      <c r="W311" s="130"/>
      <c r="X311" s="130" t="s">
        <v>314</v>
      </c>
      <c r="Y311" s="19" t="s">
        <v>1115</v>
      </c>
      <c r="Z311" s="59"/>
    </row>
    <row r="312" spans="1:26" ht="237.6" x14ac:dyDescent="0.25">
      <c r="A312" s="132">
        <v>2015</v>
      </c>
      <c r="B312" s="132">
        <v>4</v>
      </c>
      <c r="C312" s="134" t="s">
        <v>944</v>
      </c>
      <c r="D312" s="50" t="s">
        <v>943</v>
      </c>
      <c r="E312" s="59" t="s">
        <v>303</v>
      </c>
      <c r="F312" s="103" t="s">
        <v>208</v>
      </c>
      <c r="G312" s="97">
        <v>73007000</v>
      </c>
      <c r="H312" s="48">
        <f t="shared" si="9"/>
        <v>73007000</v>
      </c>
      <c r="K312" s="68">
        <v>42027</v>
      </c>
      <c r="L312" s="53">
        <v>42360</v>
      </c>
      <c r="M312" s="68">
        <v>42027</v>
      </c>
      <c r="N312" s="85">
        <v>42360</v>
      </c>
      <c r="O312" s="19">
        <v>0</v>
      </c>
      <c r="P312" s="19">
        <v>0</v>
      </c>
      <c r="Q312" s="25" t="s">
        <v>1140</v>
      </c>
      <c r="R312" s="130" t="s">
        <v>314</v>
      </c>
      <c r="S312" s="130" t="s">
        <v>939</v>
      </c>
      <c r="T312" s="26" t="s">
        <v>490</v>
      </c>
      <c r="U312" s="138" t="s">
        <v>494</v>
      </c>
      <c r="V312" s="130" t="s">
        <v>314</v>
      </c>
      <c r="W312" s="130"/>
      <c r="X312" s="130" t="s">
        <v>314</v>
      </c>
      <c r="Y312" s="19" t="s">
        <v>1115</v>
      </c>
      <c r="Z312" s="59"/>
    </row>
    <row r="313" spans="1:26" ht="237.6" x14ac:dyDescent="0.25">
      <c r="A313" s="132">
        <v>2015</v>
      </c>
      <c r="B313" s="132">
        <v>5</v>
      </c>
      <c r="C313" s="134" t="s">
        <v>945</v>
      </c>
      <c r="D313" s="50" t="s">
        <v>943</v>
      </c>
      <c r="E313" s="59" t="s">
        <v>303</v>
      </c>
      <c r="F313" s="103" t="s">
        <v>927</v>
      </c>
      <c r="G313" s="97">
        <v>73007000</v>
      </c>
      <c r="H313" s="48">
        <f t="shared" ref="H313:H341" si="10">G313+O313</f>
        <v>73007000</v>
      </c>
      <c r="K313" s="68">
        <v>42027</v>
      </c>
      <c r="L313" s="53">
        <v>42360</v>
      </c>
      <c r="M313" s="68">
        <v>42027</v>
      </c>
      <c r="N313" s="85">
        <v>42360</v>
      </c>
      <c r="O313" s="19">
        <v>0</v>
      </c>
      <c r="P313" s="19">
        <v>0</v>
      </c>
      <c r="Q313" s="25" t="s">
        <v>1140</v>
      </c>
      <c r="R313" s="130" t="s">
        <v>314</v>
      </c>
      <c r="S313" s="130" t="s">
        <v>939</v>
      </c>
      <c r="T313" s="26" t="s">
        <v>490</v>
      </c>
      <c r="U313" s="138" t="s">
        <v>494</v>
      </c>
      <c r="V313" s="130" t="s">
        <v>314</v>
      </c>
      <c r="W313" s="130"/>
      <c r="X313" s="130" t="s">
        <v>314</v>
      </c>
      <c r="Y313" s="19" t="s">
        <v>1115</v>
      </c>
      <c r="Z313" s="59"/>
    </row>
    <row r="314" spans="1:26" ht="237.6" x14ac:dyDescent="0.25">
      <c r="A314" s="132">
        <v>2015</v>
      </c>
      <c r="B314" s="132">
        <v>6</v>
      </c>
      <c r="C314" s="134" t="s">
        <v>946</v>
      </c>
      <c r="D314" s="50" t="s">
        <v>943</v>
      </c>
      <c r="E314" s="59" t="s">
        <v>303</v>
      </c>
      <c r="F314" s="106" t="s">
        <v>947</v>
      </c>
      <c r="G314" s="97">
        <v>73007000</v>
      </c>
      <c r="H314" s="48">
        <f t="shared" si="10"/>
        <v>73007000</v>
      </c>
      <c r="K314" s="68">
        <v>42027</v>
      </c>
      <c r="L314" s="53">
        <v>42360</v>
      </c>
      <c r="M314" s="68">
        <v>42027</v>
      </c>
      <c r="N314" s="85">
        <v>42360</v>
      </c>
      <c r="O314" s="19">
        <v>0</v>
      </c>
      <c r="P314" s="19">
        <v>0</v>
      </c>
      <c r="Q314" s="25" t="s">
        <v>1140</v>
      </c>
      <c r="R314" s="130" t="s">
        <v>314</v>
      </c>
      <c r="S314" s="130" t="s">
        <v>939</v>
      </c>
      <c r="T314" s="26" t="s">
        <v>490</v>
      </c>
      <c r="U314" s="140" t="s">
        <v>494</v>
      </c>
      <c r="V314" s="130" t="s">
        <v>314</v>
      </c>
      <c r="W314" s="130"/>
      <c r="X314" s="130" t="s">
        <v>314</v>
      </c>
      <c r="Y314" s="19" t="s">
        <v>1115</v>
      </c>
      <c r="Z314" s="59"/>
    </row>
    <row r="315" spans="1:26" ht="237.6" x14ac:dyDescent="0.25">
      <c r="A315" s="132">
        <v>2015</v>
      </c>
      <c r="B315" s="132">
        <v>7</v>
      </c>
      <c r="C315" s="134" t="s">
        <v>948</v>
      </c>
      <c r="D315" s="50" t="s">
        <v>943</v>
      </c>
      <c r="E315" s="59" t="s">
        <v>303</v>
      </c>
      <c r="F315" s="106" t="s">
        <v>949</v>
      </c>
      <c r="G315" s="97">
        <v>73007000</v>
      </c>
      <c r="H315" s="48">
        <f t="shared" si="10"/>
        <v>73007000</v>
      </c>
      <c r="K315" s="68">
        <v>42027</v>
      </c>
      <c r="L315" s="53">
        <v>42360</v>
      </c>
      <c r="M315" s="68">
        <v>42027</v>
      </c>
      <c r="N315" s="85">
        <v>42360</v>
      </c>
      <c r="O315" s="19">
        <v>0</v>
      </c>
      <c r="P315" s="19">
        <v>0</v>
      </c>
      <c r="Q315" s="25" t="s">
        <v>1140</v>
      </c>
      <c r="R315" s="130" t="s">
        <v>314</v>
      </c>
      <c r="S315" s="130" t="s">
        <v>939</v>
      </c>
      <c r="T315" s="26" t="s">
        <v>490</v>
      </c>
      <c r="U315" s="140" t="s">
        <v>494</v>
      </c>
      <c r="V315" s="130" t="s">
        <v>314</v>
      </c>
      <c r="W315" s="130"/>
      <c r="X315" s="130" t="s">
        <v>314</v>
      </c>
      <c r="Y315" s="19" t="s">
        <v>1115</v>
      </c>
      <c r="Z315" s="59"/>
    </row>
    <row r="316" spans="1:26" ht="211.2" x14ac:dyDescent="0.25">
      <c r="A316" s="132">
        <v>2015</v>
      </c>
      <c r="B316" s="132">
        <v>8</v>
      </c>
      <c r="C316" s="134" t="s">
        <v>950</v>
      </c>
      <c r="D316" s="135" t="s">
        <v>951</v>
      </c>
      <c r="E316" s="59" t="s">
        <v>303</v>
      </c>
      <c r="F316" s="99" t="s">
        <v>952</v>
      </c>
      <c r="G316" s="97">
        <v>5300000</v>
      </c>
      <c r="H316" s="48">
        <f t="shared" si="10"/>
        <v>5300000</v>
      </c>
      <c r="K316" s="68">
        <v>42034</v>
      </c>
      <c r="L316" s="53">
        <v>42399</v>
      </c>
      <c r="M316" s="68">
        <v>42034</v>
      </c>
      <c r="N316" s="140">
        <v>42399</v>
      </c>
      <c r="O316" s="19">
        <v>0</v>
      </c>
      <c r="P316" s="19">
        <v>0</v>
      </c>
      <c r="Q316" s="99" t="s">
        <v>836</v>
      </c>
      <c r="R316" s="130" t="s">
        <v>314</v>
      </c>
      <c r="S316" s="130" t="s">
        <v>939</v>
      </c>
      <c r="T316" s="26" t="s">
        <v>490</v>
      </c>
      <c r="U316" s="137" t="s">
        <v>493</v>
      </c>
      <c r="V316" s="130" t="s">
        <v>314</v>
      </c>
      <c r="W316" s="130"/>
      <c r="X316" s="130" t="s">
        <v>314</v>
      </c>
      <c r="Y316" s="19" t="s">
        <v>1115</v>
      </c>
      <c r="Z316" s="59"/>
    </row>
    <row r="317" spans="1:26" ht="118.8" x14ac:dyDescent="0.25">
      <c r="A317" s="132">
        <v>2015</v>
      </c>
      <c r="B317" s="132">
        <v>9</v>
      </c>
      <c r="C317" s="52" t="s">
        <v>953</v>
      </c>
      <c r="D317" s="50" t="s">
        <v>954</v>
      </c>
      <c r="E317" s="59" t="s">
        <v>303</v>
      </c>
      <c r="F317" s="50" t="s">
        <v>914</v>
      </c>
      <c r="G317" s="95">
        <v>29640100</v>
      </c>
      <c r="H317" s="48">
        <f t="shared" si="10"/>
        <v>29640100</v>
      </c>
      <c r="K317" s="68">
        <v>42037</v>
      </c>
      <c r="L317" s="53">
        <v>42385</v>
      </c>
      <c r="M317" s="68">
        <v>42037</v>
      </c>
      <c r="N317" s="72">
        <v>42385</v>
      </c>
      <c r="O317" s="34"/>
      <c r="P317" s="19">
        <v>0</v>
      </c>
      <c r="Q317" s="25" t="s">
        <v>1139</v>
      </c>
      <c r="R317" s="130" t="s">
        <v>314</v>
      </c>
      <c r="S317" s="130" t="s">
        <v>939</v>
      </c>
      <c r="T317" s="26" t="s">
        <v>490</v>
      </c>
      <c r="U317" s="26" t="s">
        <v>494</v>
      </c>
      <c r="V317" s="130" t="s">
        <v>314</v>
      </c>
      <c r="W317" s="130"/>
      <c r="X317" s="130" t="s">
        <v>314</v>
      </c>
      <c r="Y317" s="19" t="s">
        <v>1115</v>
      </c>
      <c r="Z317" s="59"/>
    </row>
    <row r="318" spans="1:26" ht="79.2" x14ac:dyDescent="0.25">
      <c r="A318" s="132">
        <v>2015</v>
      </c>
      <c r="B318" s="132">
        <v>10</v>
      </c>
      <c r="C318" s="134" t="s">
        <v>955</v>
      </c>
      <c r="D318" s="141" t="s">
        <v>956</v>
      </c>
      <c r="E318" s="59" t="s">
        <v>303</v>
      </c>
      <c r="F318" s="142" t="s">
        <v>957</v>
      </c>
      <c r="G318" s="105">
        <v>25932500</v>
      </c>
      <c r="H318" s="48">
        <f t="shared" si="10"/>
        <v>25932500</v>
      </c>
      <c r="K318" s="68">
        <v>42032</v>
      </c>
      <c r="L318" s="53">
        <v>42110</v>
      </c>
      <c r="M318" s="68">
        <v>42032</v>
      </c>
      <c r="N318" s="34">
        <v>42110</v>
      </c>
      <c r="O318" s="19">
        <v>0</v>
      </c>
      <c r="P318" s="19">
        <v>0</v>
      </c>
      <c r="Q318" s="25" t="s">
        <v>1139</v>
      </c>
      <c r="R318" s="130" t="s">
        <v>314</v>
      </c>
      <c r="S318" s="130" t="s">
        <v>939</v>
      </c>
      <c r="T318" s="26" t="s">
        <v>490</v>
      </c>
      <c r="U318" s="143" t="s">
        <v>494</v>
      </c>
      <c r="V318" s="19" t="s">
        <v>1116</v>
      </c>
      <c r="W318" s="68">
        <v>42110</v>
      </c>
      <c r="X318" s="68" t="s">
        <v>314</v>
      </c>
      <c r="Y318" s="11" t="s">
        <v>313</v>
      </c>
      <c r="Z318" s="68" t="s">
        <v>314</v>
      </c>
    </row>
    <row r="319" spans="1:26" ht="237.6" x14ac:dyDescent="0.25">
      <c r="A319" s="132">
        <v>2015</v>
      </c>
      <c r="B319" s="132">
        <v>11</v>
      </c>
      <c r="C319" s="134" t="s">
        <v>958</v>
      </c>
      <c r="D319" s="99" t="s">
        <v>959</v>
      </c>
      <c r="E319" s="59" t="s">
        <v>303</v>
      </c>
      <c r="F319" s="99" t="s">
        <v>960</v>
      </c>
      <c r="G319" s="105">
        <v>73007000</v>
      </c>
      <c r="H319" s="48">
        <f t="shared" si="10"/>
        <v>73007000</v>
      </c>
      <c r="K319" s="68">
        <v>42037</v>
      </c>
      <c r="L319" s="53">
        <v>42370</v>
      </c>
      <c r="M319" s="68">
        <v>42037</v>
      </c>
      <c r="N319" s="136">
        <v>42370</v>
      </c>
      <c r="O319" s="19">
        <v>0</v>
      </c>
      <c r="P319" s="19">
        <v>0</v>
      </c>
      <c r="Q319" s="25" t="s">
        <v>1140</v>
      </c>
      <c r="R319" s="130" t="s">
        <v>314</v>
      </c>
      <c r="S319" s="130" t="s">
        <v>939</v>
      </c>
      <c r="T319" s="26" t="s">
        <v>490</v>
      </c>
      <c r="U319" s="143" t="s">
        <v>494</v>
      </c>
      <c r="V319" s="130" t="s">
        <v>314</v>
      </c>
      <c r="W319" s="130"/>
      <c r="X319" s="130" t="s">
        <v>314</v>
      </c>
      <c r="Y319" s="19" t="s">
        <v>1115</v>
      </c>
      <c r="Z319" s="59"/>
    </row>
    <row r="320" spans="1:26" ht="79.2" x14ac:dyDescent="0.25">
      <c r="A320" s="132">
        <v>2015</v>
      </c>
      <c r="B320" s="132">
        <v>12</v>
      </c>
      <c r="C320" s="134" t="s">
        <v>961</v>
      </c>
      <c r="D320" s="103" t="s">
        <v>962</v>
      </c>
      <c r="E320" s="59" t="s">
        <v>303</v>
      </c>
      <c r="F320" s="103" t="s">
        <v>910</v>
      </c>
      <c r="G320" s="87">
        <v>81188000</v>
      </c>
      <c r="H320" s="48">
        <f t="shared" si="10"/>
        <v>81188000</v>
      </c>
      <c r="K320" s="68">
        <v>42051</v>
      </c>
      <c r="L320" s="53">
        <v>42415</v>
      </c>
      <c r="M320" s="68">
        <v>42051</v>
      </c>
      <c r="N320" s="85">
        <v>42415</v>
      </c>
      <c r="O320" s="19">
        <v>0</v>
      </c>
      <c r="P320" s="19">
        <v>0</v>
      </c>
      <c r="Q320" s="138" t="s">
        <v>302</v>
      </c>
      <c r="R320" s="130" t="s">
        <v>314</v>
      </c>
      <c r="S320" s="130" t="s">
        <v>939</v>
      </c>
      <c r="T320" s="26" t="s">
        <v>490</v>
      </c>
      <c r="U320" s="138" t="s">
        <v>494</v>
      </c>
      <c r="V320" s="130" t="s">
        <v>314</v>
      </c>
      <c r="W320" s="130"/>
      <c r="X320" s="130" t="s">
        <v>314</v>
      </c>
      <c r="Y320" s="19" t="s">
        <v>1115</v>
      </c>
      <c r="Z320" s="59"/>
    </row>
    <row r="321" spans="1:26" ht="396" x14ac:dyDescent="0.25">
      <c r="A321" s="132">
        <v>2015</v>
      </c>
      <c r="B321" s="132">
        <v>13</v>
      </c>
      <c r="C321" s="134" t="s">
        <v>963</v>
      </c>
      <c r="D321" s="135" t="s">
        <v>964</v>
      </c>
      <c r="E321" s="59" t="s">
        <v>303</v>
      </c>
      <c r="F321" s="103" t="s">
        <v>965</v>
      </c>
      <c r="G321" s="101">
        <v>50259300</v>
      </c>
      <c r="H321" s="48">
        <f t="shared" si="10"/>
        <v>50259300</v>
      </c>
      <c r="K321" s="68">
        <v>42038</v>
      </c>
      <c r="L321" s="53">
        <v>42402</v>
      </c>
      <c r="M321" s="68">
        <v>42038</v>
      </c>
      <c r="N321" s="140">
        <v>42402</v>
      </c>
      <c r="O321" s="19">
        <v>0</v>
      </c>
      <c r="P321" s="19">
        <v>0</v>
      </c>
      <c r="Q321" s="138" t="s">
        <v>722</v>
      </c>
      <c r="R321" s="130" t="s">
        <v>314</v>
      </c>
      <c r="S321" s="130" t="s">
        <v>939</v>
      </c>
      <c r="T321" s="26" t="s">
        <v>490</v>
      </c>
      <c r="U321" s="137" t="s">
        <v>494</v>
      </c>
      <c r="V321" s="130" t="s">
        <v>314</v>
      </c>
      <c r="W321" s="130"/>
      <c r="X321" s="130" t="s">
        <v>314</v>
      </c>
      <c r="Y321" s="19" t="s">
        <v>1115</v>
      </c>
      <c r="Z321" s="59"/>
    </row>
    <row r="322" spans="1:26" ht="79.2" x14ac:dyDescent="0.25">
      <c r="A322" s="132">
        <v>2015</v>
      </c>
      <c r="B322" s="132">
        <v>14</v>
      </c>
      <c r="C322" s="134" t="s">
        <v>966</v>
      </c>
      <c r="D322" s="135" t="s">
        <v>967</v>
      </c>
      <c r="E322" s="59" t="s">
        <v>303</v>
      </c>
      <c r="F322" s="142" t="s">
        <v>753</v>
      </c>
      <c r="G322" s="105">
        <v>25875000</v>
      </c>
      <c r="H322" s="48">
        <f t="shared" si="10"/>
        <v>25875000</v>
      </c>
      <c r="K322" s="68">
        <v>42051</v>
      </c>
      <c r="L322" s="53">
        <v>42400</v>
      </c>
      <c r="M322" s="68">
        <v>42051</v>
      </c>
      <c r="N322" s="85">
        <v>42400</v>
      </c>
      <c r="O322" s="19">
        <v>0</v>
      </c>
      <c r="P322" s="19">
        <v>0</v>
      </c>
      <c r="Q322" s="139" t="s">
        <v>722</v>
      </c>
      <c r="R322" s="130" t="s">
        <v>314</v>
      </c>
      <c r="S322" s="130" t="s">
        <v>939</v>
      </c>
      <c r="T322" s="26" t="s">
        <v>490</v>
      </c>
      <c r="U322" s="143" t="s">
        <v>494</v>
      </c>
      <c r="V322" s="130" t="s">
        <v>314</v>
      </c>
      <c r="W322" s="130"/>
      <c r="X322" s="130" t="s">
        <v>314</v>
      </c>
      <c r="Y322" s="19" t="s">
        <v>1115</v>
      </c>
      <c r="Z322" s="59"/>
    </row>
    <row r="323" spans="1:26" ht="79.2" x14ac:dyDescent="0.25">
      <c r="A323" s="132">
        <v>2015</v>
      </c>
      <c r="B323" s="132">
        <v>15</v>
      </c>
      <c r="C323" s="134" t="s">
        <v>968</v>
      </c>
      <c r="D323" s="135" t="s">
        <v>967</v>
      </c>
      <c r="E323" s="59" t="s">
        <v>303</v>
      </c>
      <c r="F323" s="50" t="s">
        <v>721</v>
      </c>
      <c r="G323" s="108">
        <v>25875000</v>
      </c>
      <c r="H323" s="48">
        <f t="shared" si="10"/>
        <v>25875000</v>
      </c>
      <c r="K323" s="68">
        <v>42051</v>
      </c>
      <c r="L323" s="53">
        <v>42399</v>
      </c>
      <c r="M323" s="68">
        <v>42051</v>
      </c>
      <c r="N323" s="85">
        <v>42399</v>
      </c>
      <c r="O323" s="19">
        <v>0</v>
      </c>
      <c r="P323" s="19">
        <v>0</v>
      </c>
      <c r="Q323" s="25" t="s">
        <v>1139</v>
      </c>
      <c r="R323" s="130" t="s">
        <v>314</v>
      </c>
      <c r="S323" s="130" t="s">
        <v>939</v>
      </c>
      <c r="T323" s="26" t="s">
        <v>490</v>
      </c>
      <c r="U323" s="131" t="s">
        <v>494</v>
      </c>
      <c r="V323" s="130" t="s">
        <v>314</v>
      </c>
      <c r="W323" s="130"/>
      <c r="X323" s="130" t="s">
        <v>314</v>
      </c>
      <c r="Y323" s="19" t="s">
        <v>1115</v>
      </c>
      <c r="Z323" s="59"/>
    </row>
    <row r="324" spans="1:26" ht="369.6" x14ac:dyDescent="0.25">
      <c r="A324" s="132">
        <v>2015</v>
      </c>
      <c r="B324" s="132">
        <v>16</v>
      </c>
      <c r="C324" s="134" t="s">
        <v>969</v>
      </c>
      <c r="D324" s="50" t="s">
        <v>970</v>
      </c>
      <c r="E324" s="59" t="s">
        <v>303</v>
      </c>
      <c r="F324" s="103" t="s">
        <v>748</v>
      </c>
      <c r="G324" s="87">
        <v>24360000</v>
      </c>
      <c r="H324" s="48">
        <f t="shared" si="10"/>
        <v>24360000</v>
      </c>
      <c r="K324" s="68">
        <v>42054</v>
      </c>
      <c r="L324" s="53">
        <v>42372</v>
      </c>
      <c r="M324" s="68">
        <v>42054</v>
      </c>
      <c r="N324" s="85">
        <v>42372</v>
      </c>
      <c r="O324" s="19">
        <v>0</v>
      </c>
      <c r="P324" s="19">
        <v>0</v>
      </c>
      <c r="Q324" s="25" t="s">
        <v>1140</v>
      </c>
      <c r="R324" s="130" t="s">
        <v>314</v>
      </c>
      <c r="S324" s="130" t="s">
        <v>939</v>
      </c>
      <c r="T324" s="26" t="s">
        <v>490</v>
      </c>
      <c r="U324" s="138" t="s">
        <v>494</v>
      </c>
      <c r="V324" s="130" t="s">
        <v>314</v>
      </c>
      <c r="W324" s="130"/>
      <c r="X324" s="130" t="s">
        <v>314</v>
      </c>
      <c r="Y324" s="19" t="s">
        <v>1115</v>
      </c>
      <c r="Z324" s="59"/>
    </row>
    <row r="325" spans="1:26" ht="184.8" x14ac:dyDescent="0.25">
      <c r="A325" s="132">
        <v>2015</v>
      </c>
      <c r="B325" s="132">
        <v>17</v>
      </c>
      <c r="C325" s="134" t="s">
        <v>971</v>
      </c>
      <c r="D325" s="50" t="s">
        <v>972</v>
      </c>
      <c r="E325" s="59" t="s">
        <v>303</v>
      </c>
      <c r="F325" s="103" t="s">
        <v>744</v>
      </c>
      <c r="G325" s="101">
        <v>57991500</v>
      </c>
      <c r="H325" s="48">
        <f t="shared" si="10"/>
        <v>57991500</v>
      </c>
      <c r="K325" s="68">
        <v>42055</v>
      </c>
      <c r="L325" s="53">
        <v>42419</v>
      </c>
      <c r="M325" s="68">
        <v>42055</v>
      </c>
      <c r="N325" s="140">
        <v>42419</v>
      </c>
      <c r="O325" s="19">
        <v>0</v>
      </c>
      <c r="P325" s="19">
        <v>0</v>
      </c>
      <c r="Q325" s="25" t="s">
        <v>1139</v>
      </c>
      <c r="R325" s="130" t="s">
        <v>314</v>
      </c>
      <c r="S325" s="130" t="s">
        <v>939</v>
      </c>
      <c r="T325" s="26" t="s">
        <v>490</v>
      </c>
      <c r="U325" s="137" t="s">
        <v>494</v>
      </c>
      <c r="V325" s="130" t="s">
        <v>314</v>
      </c>
      <c r="W325" s="130"/>
      <c r="X325" s="130" t="s">
        <v>314</v>
      </c>
      <c r="Y325" s="19" t="s">
        <v>1115</v>
      </c>
      <c r="Z325" s="59"/>
    </row>
    <row r="326" spans="1:26" ht="237.6" x14ac:dyDescent="0.25">
      <c r="A326" s="132">
        <v>2015</v>
      </c>
      <c r="B326" s="132">
        <v>18</v>
      </c>
      <c r="C326" s="134" t="s">
        <v>973</v>
      </c>
      <c r="D326" s="99" t="s">
        <v>974</v>
      </c>
      <c r="E326" s="59" t="s">
        <v>303</v>
      </c>
      <c r="F326" s="99" t="s">
        <v>763</v>
      </c>
      <c r="G326" s="97">
        <v>66370000</v>
      </c>
      <c r="H326" s="48">
        <f t="shared" si="10"/>
        <v>66370000</v>
      </c>
      <c r="K326" s="68">
        <v>42054</v>
      </c>
      <c r="L326" s="53">
        <v>42356</v>
      </c>
      <c r="M326" s="68">
        <v>42054</v>
      </c>
      <c r="N326" s="85">
        <v>42356</v>
      </c>
      <c r="O326" s="19">
        <v>0</v>
      </c>
      <c r="P326" s="19">
        <v>0</v>
      </c>
      <c r="Q326" s="25" t="s">
        <v>1140</v>
      </c>
      <c r="R326" s="130" t="s">
        <v>314</v>
      </c>
      <c r="S326" s="130" t="s">
        <v>939</v>
      </c>
      <c r="T326" s="26" t="s">
        <v>490</v>
      </c>
      <c r="U326" s="143" t="s">
        <v>494</v>
      </c>
      <c r="V326" s="130" t="s">
        <v>314</v>
      </c>
      <c r="W326" s="130"/>
      <c r="X326" s="130" t="s">
        <v>314</v>
      </c>
      <c r="Y326" s="19" t="s">
        <v>1115</v>
      </c>
      <c r="Z326" s="59"/>
    </row>
    <row r="327" spans="1:26" s="10" customFormat="1" ht="132" x14ac:dyDescent="0.25">
      <c r="A327" s="51">
        <v>2015</v>
      </c>
      <c r="B327" s="51">
        <v>19</v>
      </c>
      <c r="C327" s="134" t="s">
        <v>975</v>
      </c>
      <c r="D327" s="141" t="s">
        <v>976</v>
      </c>
      <c r="E327" s="44" t="s">
        <v>303</v>
      </c>
      <c r="F327" s="142" t="s">
        <v>977</v>
      </c>
      <c r="G327" s="105">
        <v>48165163</v>
      </c>
      <c r="H327" s="48">
        <f t="shared" si="10"/>
        <v>48165163</v>
      </c>
      <c r="I327" s="11"/>
      <c r="J327" s="11"/>
      <c r="K327" s="53">
        <v>42061</v>
      </c>
      <c r="L327" s="53">
        <v>42409</v>
      </c>
      <c r="M327" s="53">
        <v>42061</v>
      </c>
      <c r="N327" s="85">
        <v>42409</v>
      </c>
      <c r="O327" s="53">
        <v>0</v>
      </c>
      <c r="P327" s="44">
        <v>0</v>
      </c>
      <c r="Q327" s="106" t="s">
        <v>296</v>
      </c>
      <c r="R327" s="144" t="s">
        <v>314</v>
      </c>
      <c r="S327" s="144" t="s">
        <v>939</v>
      </c>
      <c r="T327" s="50" t="s">
        <v>490</v>
      </c>
      <c r="U327" s="141" t="s">
        <v>494</v>
      </c>
      <c r="V327" s="144" t="s">
        <v>314</v>
      </c>
      <c r="W327" s="144"/>
      <c r="X327" s="144" t="s">
        <v>314</v>
      </c>
      <c r="Y327" s="44" t="s">
        <v>1115</v>
      </c>
      <c r="Z327" s="44"/>
    </row>
    <row r="328" spans="1:26" s="29" customFormat="1" ht="198" x14ac:dyDescent="0.25">
      <c r="A328" s="27">
        <v>2015</v>
      </c>
      <c r="B328" s="27">
        <v>20</v>
      </c>
      <c r="C328" s="154" t="s">
        <v>978</v>
      </c>
      <c r="D328" s="26" t="s">
        <v>979</v>
      </c>
      <c r="E328" s="19" t="s">
        <v>303</v>
      </c>
      <c r="F328" s="155" t="s">
        <v>980</v>
      </c>
      <c r="G328" s="123">
        <v>33506200</v>
      </c>
      <c r="H328" s="23">
        <f t="shared" si="10"/>
        <v>37694475</v>
      </c>
      <c r="I328" s="11"/>
      <c r="J328" s="11"/>
      <c r="K328" s="34">
        <v>42066</v>
      </c>
      <c r="L328" s="53">
        <v>42311</v>
      </c>
      <c r="M328" s="34">
        <v>42066</v>
      </c>
      <c r="N328" s="34">
        <v>42341</v>
      </c>
      <c r="O328" s="19">
        <v>4188275</v>
      </c>
      <c r="P328" s="19">
        <v>30</v>
      </c>
      <c r="Q328" s="99" t="s">
        <v>836</v>
      </c>
      <c r="R328" s="130" t="s">
        <v>314</v>
      </c>
      <c r="S328" s="130" t="s">
        <v>939</v>
      </c>
      <c r="T328" s="26" t="s">
        <v>490</v>
      </c>
      <c r="U328" s="26" t="s">
        <v>494</v>
      </c>
      <c r="V328" s="130" t="s">
        <v>314</v>
      </c>
      <c r="W328" s="130"/>
      <c r="X328" s="130" t="s">
        <v>314</v>
      </c>
      <c r="Y328" s="19" t="s">
        <v>1115</v>
      </c>
      <c r="Z328" s="19"/>
    </row>
    <row r="329" spans="1:26" s="29" customFormat="1" ht="198" x14ac:dyDescent="0.25">
      <c r="A329" s="27">
        <v>2015</v>
      </c>
      <c r="B329" s="27">
        <v>21</v>
      </c>
      <c r="C329" s="154" t="s">
        <v>981</v>
      </c>
      <c r="D329" s="26" t="s">
        <v>979</v>
      </c>
      <c r="E329" s="19" t="s">
        <v>303</v>
      </c>
      <c r="F329" s="156" t="s">
        <v>982</v>
      </c>
      <c r="G329" s="157">
        <v>33506200</v>
      </c>
      <c r="H329" s="23">
        <f t="shared" si="10"/>
        <v>37694475</v>
      </c>
      <c r="I329" s="11"/>
      <c r="J329" s="11"/>
      <c r="K329" s="34">
        <v>42066</v>
      </c>
      <c r="L329" s="53">
        <v>42311</v>
      </c>
      <c r="M329" s="34">
        <v>42066</v>
      </c>
      <c r="N329" s="34">
        <v>42341</v>
      </c>
      <c r="O329" s="19">
        <v>4188275</v>
      </c>
      <c r="P329" s="19">
        <v>30</v>
      </c>
      <c r="Q329" s="99" t="s">
        <v>836</v>
      </c>
      <c r="R329" s="130" t="s">
        <v>314</v>
      </c>
      <c r="S329" s="130" t="s">
        <v>939</v>
      </c>
      <c r="T329" s="26" t="s">
        <v>490</v>
      </c>
      <c r="U329" s="143" t="s">
        <v>493</v>
      </c>
      <c r="V329" s="130" t="s">
        <v>314</v>
      </c>
      <c r="W329" s="130"/>
      <c r="X329" s="130" t="s">
        <v>314</v>
      </c>
      <c r="Y329" s="19" t="s">
        <v>1115</v>
      </c>
      <c r="Z329" s="19"/>
    </row>
    <row r="330" spans="1:26" ht="118.8" x14ac:dyDescent="0.25">
      <c r="A330" s="132">
        <v>2015</v>
      </c>
      <c r="B330" s="132">
        <v>22</v>
      </c>
      <c r="C330" s="134" t="s">
        <v>983</v>
      </c>
      <c r="D330" s="141" t="s">
        <v>984</v>
      </c>
      <c r="E330" s="59" t="s">
        <v>303</v>
      </c>
      <c r="F330" s="50" t="s">
        <v>919</v>
      </c>
      <c r="G330" s="95">
        <v>53158875</v>
      </c>
      <c r="H330" s="48">
        <f t="shared" si="10"/>
        <v>53158875</v>
      </c>
      <c r="K330" s="68">
        <v>42065</v>
      </c>
      <c r="L330" s="53">
        <v>42401</v>
      </c>
      <c r="M330" s="68">
        <v>42065</v>
      </c>
      <c r="N330" s="72">
        <v>42401</v>
      </c>
      <c r="O330" s="19">
        <v>0</v>
      </c>
      <c r="P330" s="19">
        <v>0</v>
      </c>
      <c r="Q330" s="26" t="s">
        <v>296</v>
      </c>
      <c r="R330" s="130" t="s">
        <v>314</v>
      </c>
      <c r="S330" s="130" t="s">
        <v>939</v>
      </c>
      <c r="T330" s="26" t="s">
        <v>490</v>
      </c>
      <c r="U330" s="26" t="s">
        <v>494</v>
      </c>
      <c r="V330" s="130" t="s">
        <v>314</v>
      </c>
      <c r="W330" s="130"/>
      <c r="X330" s="130" t="s">
        <v>314</v>
      </c>
      <c r="Y330" s="59" t="s">
        <v>1115</v>
      </c>
      <c r="Z330" s="59"/>
    </row>
    <row r="331" spans="1:26" ht="118.8" x14ac:dyDescent="0.25">
      <c r="A331" s="132">
        <v>2015</v>
      </c>
      <c r="B331" s="132">
        <v>23</v>
      </c>
      <c r="C331" s="134" t="s">
        <v>985</v>
      </c>
      <c r="D331" s="141" t="s">
        <v>984</v>
      </c>
      <c r="E331" s="59" t="s">
        <v>303</v>
      </c>
      <c r="F331" s="50" t="s">
        <v>918</v>
      </c>
      <c r="G331" s="95">
        <v>53158875</v>
      </c>
      <c r="H331" s="48">
        <f t="shared" si="10"/>
        <v>53158875</v>
      </c>
      <c r="K331" s="68">
        <v>42065</v>
      </c>
      <c r="L331" s="53">
        <v>42401</v>
      </c>
      <c r="M331" s="68">
        <v>42065</v>
      </c>
      <c r="N331" s="72">
        <v>42401</v>
      </c>
      <c r="O331" s="19">
        <v>0</v>
      </c>
      <c r="P331" s="19">
        <v>0</v>
      </c>
      <c r="Q331" s="26" t="s">
        <v>296</v>
      </c>
      <c r="R331" s="130" t="s">
        <v>314</v>
      </c>
      <c r="S331" s="130" t="s">
        <v>939</v>
      </c>
      <c r="T331" s="26" t="s">
        <v>490</v>
      </c>
      <c r="U331" s="26" t="s">
        <v>494</v>
      </c>
      <c r="V331" s="130" t="s">
        <v>314</v>
      </c>
      <c r="W331" s="130"/>
      <c r="X331" s="130" t="s">
        <v>314</v>
      </c>
      <c r="Y331" s="59" t="s">
        <v>1115</v>
      </c>
      <c r="Z331" s="59"/>
    </row>
    <row r="332" spans="1:26" ht="145.19999999999999" x14ac:dyDescent="0.25">
      <c r="A332" s="132">
        <v>2015</v>
      </c>
      <c r="B332" s="132">
        <v>24</v>
      </c>
      <c r="C332" s="134" t="s">
        <v>986</v>
      </c>
      <c r="D332" s="50" t="s">
        <v>987</v>
      </c>
      <c r="E332" s="59" t="s">
        <v>303</v>
      </c>
      <c r="F332" s="50" t="s">
        <v>988</v>
      </c>
      <c r="G332" s="95">
        <v>146133900</v>
      </c>
      <c r="H332" s="48">
        <f t="shared" si="10"/>
        <v>146133900</v>
      </c>
      <c r="K332" s="68">
        <v>42075</v>
      </c>
      <c r="L332" s="53">
        <v>42381</v>
      </c>
      <c r="M332" s="68">
        <v>42075</v>
      </c>
      <c r="N332" s="72">
        <v>42381</v>
      </c>
      <c r="O332" s="19">
        <v>0</v>
      </c>
      <c r="P332" s="19">
        <v>0</v>
      </c>
      <c r="Q332" s="26" t="s">
        <v>298</v>
      </c>
      <c r="R332" s="130" t="s">
        <v>314</v>
      </c>
      <c r="S332" s="130" t="s">
        <v>939</v>
      </c>
      <c r="T332" s="26" t="s">
        <v>490</v>
      </c>
      <c r="U332" s="26" t="s">
        <v>493</v>
      </c>
      <c r="V332" s="130" t="s">
        <v>314</v>
      </c>
      <c r="W332" s="130"/>
      <c r="X332" s="130" t="s">
        <v>314</v>
      </c>
      <c r="Y332" s="59" t="s">
        <v>1115</v>
      </c>
      <c r="Z332" s="59"/>
    </row>
    <row r="333" spans="1:26" ht="290.39999999999998" x14ac:dyDescent="0.25">
      <c r="A333" s="132">
        <v>2015</v>
      </c>
      <c r="B333" s="132">
        <v>25</v>
      </c>
      <c r="C333" s="134" t="s">
        <v>989</v>
      </c>
      <c r="D333" s="50" t="s">
        <v>990</v>
      </c>
      <c r="E333" s="59" t="s">
        <v>303</v>
      </c>
      <c r="F333" s="50" t="s">
        <v>991</v>
      </c>
      <c r="G333" s="95">
        <v>361738300</v>
      </c>
      <c r="H333" s="48">
        <f t="shared" si="10"/>
        <v>361738300</v>
      </c>
      <c r="K333" s="68">
        <v>42073</v>
      </c>
      <c r="L333" s="53">
        <v>42406</v>
      </c>
      <c r="M333" s="68">
        <v>42073</v>
      </c>
      <c r="N333" s="75">
        <v>42406</v>
      </c>
      <c r="O333" s="34">
        <v>0</v>
      </c>
      <c r="P333" s="19">
        <v>0</v>
      </c>
      <c r="Q333" s="26" t="s">
        <v>296</v>
      </c>
      <c r="R333" s="130" t="s">
        <v>314</v>
      </c>
      <c r="S333" s="130" t="s">
        <v>939</v>
      </c>
      <c r="T333" s="26" t="s">
        <v>490</v>
      </c>
      <c r="U333" s="26" t="s">
        <v>494</v>
      </c>
      <c r="V333" s="130" t="s">
        <v>314</v>
      </c>
      <c r="W333" s="130"/>
      <c r="X333" s="130" t="s">
        <v>314</v>
      </c>
      <c r="Y333" s="59" t="s">
        <v>1115</v>
      </c>
      <c r="Z333" s="59"/>
    </row>
    <row r="334" spans="1:26" s="29" customFormat="1" ht="184.8" x14ac:dyDescent="0.25">
      <c r="A334" s="27">
        <v>2015</v>
      </c>
      <c r="B334" s="27">
        <v>26</v>
      </c>
      <c r="C334" s="154" t="s">
        <v>992</v>
      </c>
      <c r="D334" s="26" t="s">
        <v>993</v>
      </c>
      <c r="E334" s="19" t="s">
        <v>303</v>
      </c>
      <c r="F334" s="26" t="s">
        <v>994</v>
      </c>
      <c r="G334" s="123">
        <v>20619200</v>
      </c>
      <c r="H334" s="23">
        <f t="shared" si="10"/>
        <v>23196600</v>
      </c>
      <c r="I334" s="11"/>
      <c r="J334" s="11"/>
      <c r="K334" s="34">
        <v>42082</v>
      </c>
      <c r="L334" s="53">
        <v>42327</v>
      </c>
      <c r="M334" s="34">
        <v>42082</v>
      </c>
      <c r="N334" s="34">
        <v>42357</v>
      </c>
      <c r="O334" s="19">
        <v>2577400</v>
      </c>
      <c r="P334" s="19">
        <v>30</v>
      </c>
      <c r="Q334" s="99" t="s">
        <v>836</v>
      </c>
      <c r="R334" s="130" t="s">
        <v>314</v>
      </c>
      <c r="S334" s="130" t="s">
        <v>939</v>
      </c>
      <c r="T334" s="26" t="s">
        <v>490</v>
      </c>
      <c r="U334" s="26" t="s">
        <v>494</v>
      </c>
      <c r="V334" s="130" t="s">
        <v>314</v>
      </c>
      <c r="W334" s="130"/>
      <c r="X334" s="130" t="s">
        <v>314</v>
      </c>
      <c r="Y334" s="19" t="s">
        <v>1115</v>
      </c>
      <c r="Z334" s="19"/>
    </row>
    <row r="335" spans="1:26" ht="145.19999999999999" x14ac:dyDescent="0.25">
      <c r="A335" s="132">
        <v>2015</v>
      </c>
      <c r="B335" s="132">
        <v>27</v>
      </c>
      <c r="C335" s="134" t="s">
        <v>995</v>
      </c>
      <c r="D335" s="50" t="s">
        <v>996</v>
      </c>
      <c r="E335" s="59" t="s">
        <v>304</v>
      </c>
      <c r="F335" s="50" t="s">
        <v>997</v>
      </c>
      <c r="G335" s="145">
        <v>26400000</v>
      </c>
      <c r="H335" s="48">
        <f t="shared" si="10"/>
        <v>26400000</v>
      </c>
      <c r="K335" s="68">
        <v>42080</v>
      </c>
      <c r="L335" s="53">
        <v>42324</v>
      </c>
      <c r="M335" s="68">
        <v>42080</v>
      </c>
      <c r="N335" s="75">
        <v>42324</v>
      </c>
      <c r="O335" s="19">
        <v>0</v>
      </c>
      <c r="P335" s="19">
        <v>0</v>
      </c>
      <c r="Q335" s="26" t="s">
        <v>296</v>
      </c>
      <c r="R335" s="130" t="s">
        <v>314</v>
      </c>
      <c r="S335" s="130" t="s">
        <v>939</v>
      </c>
      <c r="T335" s="26" t="s">
        <v>490</v>
      </c>
      <c r="U335" s="26" t="s">
        <v>494</v>
      </c>
      <c r="V335" s="130" t="s">
        <v>314</v>
      </c>
      <c r="W335" s="130"/>
      <c r="X335" s="127" t="s">
        <v>314</v>
      </c>
      <c r="Y335" s="59" t="s">
        <v>1115</v>
      </c>
      <c r="Z335" s="59"/>
    </row>
    <row r="336" spans="1:26" ht="118.8" x14ac:dyDescent="0.25">
      <c r="A336" s="132">
        <v>2015</v>
      </c>
      <c r="B336" s="132">
        <v>28</v>
      </c>
      <c r="C336" s="134" t="s">
        <v>998</v>
      </c>
      <c r="D336" s="50" t="s">
        <v>999</v>
      </c>
      <c r="E336" s="59" t="s">
        <v>304</v>
      </c>
      <c r="F336" s="50" t="s">
        <v>1000</v>
      </c>
      <c r="G336" s="146">
        <v>30000000</v>
      </c>
      <c r="H336" s="48">
        <f t="shared" si="10"/>
        <v>30000000</v>
      </c>
      <c r="K336" s="68">
        <v>42080</v>
      </c>
      <c r="L336" s="53">
        <v>42445</v>
      </c>
      <c r="M336" s="68">
        <v>42080</v>
      </c>
      <c r="N336" s="147">
        <v>42445</v>
      </c>
      <c r="O336" s="19">
        <v>0</v>
      </c>
      <c r="P336" s="19">
        <v>0</v>
      </c>
      <c r="Q336" s="148" t="s">
        <v>296</v>
      </c>
      <c r="R336" s="130" t="s">
        <v>314</v>
      </c>
      <c r="S336" s="130" t="s">
        <v>939</v>
      </c>
      <c r="T336" s="26" t="s">
        <v>490</v>
      </c>
      <c r="U336" s="148" t="s">
        <v>494</v>
      </c>
      <c r="V336" s="130" t="s">
        <v>314</v>
      </c>
      <c r="W336" s="130"/>
      <c r="X336" s="127" t="s">
        <v>314</v>
      </c>
      <c r="Y336" s="59" t="s">
        <v>1115</v>
      </c>
      <c r="Z336" s="59"/>
    </row>
    <row r="337" spans="1:26" ht="237.6" x14ac:dyDescent="0.25">
      <c r="A337" s="132">
        <v>2015</v>
      </c>
      <c r="B337" s="132">
        <v>29</v>
      </c>
      <c r="C337" s="134" t="s">
        <v>1001</v>
      </c>
      <c r="D337" s="50" t="s">
        <v>1002</v>
      </c>
      <c r="E337" s="59" t="s">
        <v>303</v>
      </c>
      <c r="F337" s="50" t="s">
        <v>904</v>
      </c>
      <c r="G337" s="95">
        <v>59733000</v>
      </c>
      <c r="H337" s="48">
        <f t="shared" si="10"/>
        <v>59733000</v>
      </c>
      <c r="K337" s="68">
        <v>42100</v>
      </c>
      <c r="L337" s="53">
        <v>42358</v>
      </c>
      <c r="M337" s="68">
        <v>42100</v>
      </c>
      <c r="N337" s="75">
        <v>42358</v>
      </c>
      <c r="O337" s="34"/>
      <c r="P337" s="19">
        <v>0</v>
      </c>
      <c r="Q337" s="26" t="s">
        <v>1003</v>
      </c>
      <c r="R337" s="130" t="s">
        <v>314</v>
      </c>
      <c r="S337" s="130" t="s">
        <v>939</v>
      </c>
      <c r="T337" s="26" t="s">
        <v>490</v>
      </c>
      <c r="U337" s="26" t="s">
        <v>494</v>
      </c>
      <c r="V337" s="130" t="s">
        <v>314</v>
      </c>
      <c r="W337" s="130"/>
      <c r="X337" s="127" t="s">
        <v>314</v>
      </c>
      <c r="Y337" s="59" t="s">
        <v>1115</v>
      </c>
      <c r="Z337" s="59"/>
    </row>
    <row r="338" spans="1:26" s="10" customFormat="1" ht="145.19999999999999" x14ac:dyDescent="0.25">
      <c r="A338" s="51">
        <v>2015</v>
      </c>
      <c r="B338" s="51">
        <v>30</v>
      </c>
      <c r="C338" s="134" t="s">
        <v>1004</v>
      </c>
      <c r="D338" s="50" t="s">
        <v>1005</v>
      </c>
      <c r="E338" s="44" t="s">
        <v>303</v>
      </c>
      <c r="F338" s="50" t="s">
        <v>1006</v>
      </c>
      <c r="G338" s="145">
        <v>20619200</v>
      </c>
      <c r="H338" s="48">
        <f t="shared" si="10"/>
        <v>28351400</v>
      </c>
      <c r="I338" s="11"/>
      <c r="J338" s="11"/>
      <c r="K338" s="53">
        <v>42083</v>
      </c>
      <c r="L338" s="53">
        <v>42330</v>
      </c>
      <c r="M338" s="53">
        <v>42083</v>
      </c>
      <c r="N338" s="53">
        <v>42420</v>
      </c>
      <c r="O338" s="44">
        <v>7732200</v>
      </c>
      <c r="P338" s="44">
        <v>90</v>
      </c>
      <c r="Q338" s="99" t="s">
        <v>836</v>
      </c>
      <c r="R338" s="144" t="s">
        <v>314</v>
      </c>
      <c r="S338" s="144" t="s">
        <v>939</v>
      </c>
      <c r="T338" s="50" t="s">
        <v>490</v>
      </c>
      <c r="U338" s="72" t="s">
        <v>494</v>
      </c>
      <c r="V338" s="144" t="s">
        <v>314</v>
      </c>
      <c r="W338" s="144"/>
      <c r="X338" s="144" t="s">
        <v>314</v>
      </c>
      <c r="Y338" s="44" t="s">
        <v>1115</v>
      </c>
      <c r="Z338" s="44"/>
    </row>
    <row r="339" spans="1:26" ht="105.6" x14ac:dyDescent="0.25">
      <c r="A339" s="132">
        <v>2015</v>
      </c>
      <c r="B339" s="132">
        <v>31</v>
      </c>
      <c r="C339" s="134" t="s">
        <v>1007</v>
      </c>
      <c r="D339" s="50" t="s">
        <v>1008</v>
      </c>
      <c r="E339" s="59" t="s">
        <v>303</v>
      </c>
      <c r="F339" s="50" t="s">
        <v>715</v>
      </c>
      <c r="G339" s="95">
        <v>50259300</v>
      </c>
      <c r="H339" s="48">
        <f t="shared" si="10"/>
        <v>50259300</v>
      </c>
      <c r="K339" s="68">
        <v>42087</v>
      </c>
      <c r="L339" s="53">
        <v>42452</v>
      </c>
      <c r="M339" s="68">
        <v>42087</v>
      </c>
      <c r="N339" s="75">
        <v>42452</v>
      </c>
      <c r="O339" s="19">
        <v>0</v>
      </c>
      <c r="P339" s="19">
        <v>0</v>
      </c>
      <c r="Q339" s="25" t="s">
        <v>299</v>
      </c>
      <c r="R339" s="130" t="s">
        <v>314</v>
      </c>
      <c r="S339" s="130" t="s">
        <v>939</v>
      </c>
      <c r="T339" s="26" t="s">
        <v>490</v>
      </c>
      <c r="U339" s="75" t="s">
        <v>494</v>
      </c>
      <c r="V339" s="130" t="s">
        <v>314</v>
      </c>
      <c r="W339" s="130"/>
      <c r="X339" s="130" t="s">
        <v>314</v>
      </c>
      <c r="Y339" s="19" t="s">
        <v>1115</v>
      </c>
      <c r="Z339" s="59"/>
    </row>
    <row r="340" spans="1:26" ht="211.2" x14ac:dyDescent="0.25">
      <c r="A340" s="132">
        <v>2015</v>
      </c>
      <c r="B340" s="132">
        <v>32</v>
      </c>
      <c r="C340" s="134" t="s">
        <v>1009</v>
      </c>
      <c r="D340" s="50" t="s">
        <v>1010</v>
      </c>
      <c r="E340" s="59" t="s">
        <v>303</v>
      </c>
      <c r="F340" s="50" t="s">
        <v>751</v>
      </c>
      <c r="G340" s="95">
        <v>59733000</v>
      </c>
      <c r="H340" s="48">
        <f t="shared" si="10"/>
        <v>59733000</v>
      </c>
      <c r="K340" s="68">
        <v>42101</v>
      </c>
      <c r="L340" s="53">
        <v>42376</v>
      </c>
      <c r="M340" s="68">
        <v>42101</v>
      </c>
      <c r="N340" s="75">
        <v>42376</v>
      </c>
      <c r="O340" s="19">
        <v>0</v>
      </c>
      <c r="P340" s="19">
        <v>0</v>
      </c>
      <c r="Q340" s="25" t="s">
        <v>1140</v>
      </c>
      <c r="R340" s="130" t="s">
        <v>314</v>
      </c>
      <c r="S340" s="130" t="s">
        <v>939</v>
      </c>
      <c r="T340" s="26" t="s">
        <v>490</v>
      </c>
      <c r="U340" s="75" t="s">
        <v>493</v>
      </c>
      <c r="V340" s="130" t="s">
        <v>314</v>
      </c>
      <c r="W340" s="130"/>
      <c r="X340" s="130" t="s">
        <v>314</v>
      </c>
      <c r="Y340" s="19" t="s">
        <v>1115</v>
      </c>
      <c r="Z340" s="59"/>
    </row>
    <row r="341" spans="1:26" ht="105.6" x14ac:dyDescent="0.25">
      <c r="A341" s="132">
        <v>2015</v>
      </c>
      <c r="B341" s="132">
        <v>33</v>
      </c>
      <c r="C341" s="134" t="s">
        <v>1011</v>
      </c>
      <c r="D341" s="50" t="s">
        <v>1012</v>
      </c>
      <c r="E341" s="59" t="s">
        <v>303</v>
      </c>
      <c r="F341" s="50" t="s">
        <v>1013</v>
      </c>
      <c r="G341" s="95">
        <v>3800160</v>
      </c>
      <c r="H341" s="48">
        <f t="shared" si="10"/>
        <v>3800160</v>
      </c>
      <c r="K341" s="68">
        <v>42114</v>
      </c>
      <c r="L341" s="53">
        <v>42448</v>
      </c>
      <c r="M341" s="68">
        <v>42114</v>
      </c>
      <c r="N341" s="75">
        <v>42448</v>
      </c>
      <c r="O341" s="19">
        <v>0</v>
      </c>
      <c r="P341" s="19">
        <v>0</v>
      </c>
      <c r="Q341" s="25" t="s">
        <v>299</v>
      </c>
      <c r="R341" s="130" t="s">
        <v>314</v>
      </c>
      <c r="S341" s="130" t="s">
        <v>939</v>
      </c>
      <c r="T341" s="26" t="s">
        <v>490</v>
      </c>
      <c r="U341" s="26" t="s">
        <v>494</v>
      </c>
      <c r="V341" s="130" t="s">
        <v>314</v>
      </c>
      <c r="W341" s="130"/>
      <c r="X341" s="130" t="s">
        <v>314</v>
      </c>
      <c r="Y341" s="19" t="s">
        <v>1115</v>
      </c>
      <c r="Z341" s="59"/>
    </row>
    <row r="342" spans="1:26" ht="145.19999999999999" x14ac:dyDescent="0.25">
      <c r="A342" s="132">
        <v>2015</v>
      </c>
      <c r="B342" s="132">
        <v>34</v>
      </c>
      <c r="C342" s="134" t="s">
        <v>1014</v>
      </c>
      <c r="D342" s="50" t="s">
        <v>1015</v>
      </c>
      <c r="E342" s="59" t="s">
        <v>735</v>
      </c>
      <c r="F342" s="50" t="s">
        <v>1016</v>
      </c>
      <c r="G342" s="95">
        <v>54600000</v>
      </c>
      <c r="H342" s="48">
        <f>G342+N344</f>
        <v>54642241</v>
      </c>
      <c r="K342" s="68">
        <v>42167</v>
      </c>
      <c r="L342" s="53">
        <v>42532</v>
      </c>
      <c r="M342" s="68">
        <v>42167</v>
      </c>
      <c r="N342" s="75">
        <v>42532</v>
      </c>
      <c r="O342" s="29"/>
      <c r="P342" s="19">
        <v>0</v>
      </c>
      <c r="Q342" s="26" t="s">
        <v>1017</v>
      </c>
      <c r="R342" s="130" t="s">
        <v>314</v>
      </c>
      <c r="S342" s="130" t="s">
        <v>939</v>
      </c>
      <c r="T342" s="26" t="s">
        <v>490</v>
      </c>
      <c r="U342" s="26" t="s">
        <v>494</v>
      </c>
      <c r="V342" s="130" t="s">
        <v>314</v>
      </c>
      <c r="W342" s="130"/>
      <c r="X342" s="130" t="s">
        <v>314</v>
      </c>
      <c r="Y342" s="19" t="s">
        <v>1115</v>
      </c>
      <c r="Z342" s="59"/>
    </row>
    <row r="343" spans="1:26" s="29" customFormat="1" ht="92.4" x14ac:dyDescent="0.25">
      <c r="A343" s="27">
        <v>2015</v>
      </c>
      <c r="B343" s="27">
        <v>35</v>
      </c>
      <c r="C343" s="154" t="s">
        <v>1018</v>
      </c>
      <c r="D343" s="26" t="s">
        <v>1019</v>
      </c>
      <c r="E343" s="19" t="s">
        <v>303</v>
      </c>
      <c r="F343" s="26" t="s">
        <v>1020</v>
      </c>
      <c r="G343" s="123">
        <v>16753100</v>
      </c>
      <c r="H343" s="23">
        <f>G343+O344</f>
        <v>24002600</v>
      </c>
      <c r="I343" s="11"/>
      <c r="J343" s="11"/>
      <c r="K343" s="34">
        <v>42108</v>
      </c>
      <c r="L343" s="53">
        <v>42230</v>
      </c>
      <c r="M343" s="34">
        <v>42108</v>
      </c>
      <c r="N343" s="34">
        <v>42290</v>
      </c>
      <c r="O343" s="26">
        <v>8376550</v>
      </c>
      <c r="P343" s="161">
        <v>60</v>
      </c>
      <c r="Q343" s="26" t="s">
        <v>302</v>
      </c>
      <c r="R343" s="130" t="s">
        <v>314</v>
      </c>
      <c r="S343" s="130" t="s">
        <v>939</v>
      </c>
      <c r="T343" s="26" t="s">
        <v>490</v>
      </c>
      <c r="U343" s="75" t="s">
        <v>494</v>
      </c>
      <c r="V343" s="130" t="s">
        <v>309</v>
      </c>
      <c r="W343" s="34">
        <v>42296</v>
      </c>
      <c r="X343" s="19" t="s">
        <v>314</v>
      </c>
      <c r="Y343" s="19" t="s">
        <v>310</v>
      </c>
      <c r="Z343" s="19" t="s">
        <v>314</v>
      </c>
    </row>
    <row r="344" spans="1:26" s="29" customFormat="1" ht="237.6" x14ac:dyDescent="0.25">
      <c r="A344" s="27">
        <v>2015</v>
      </c>
      <c r="B344" s="27">
        <v>36</v>
      </c>
      <c r="C344" s="154" t="s">
        <v>1021</v>
      </c>
      <c r="D344" s="26" t="s">
        <v>1022</v>
      </c>
      <c r="E344" s="19" t="s">
        <v>303</v>
      </c>
      <c r="F344" s="26" t="s">
        <v>916</v>
      </c>
      <c r="G344" s="123">
        <v>14499000</v>
      </c>
      <c r="H344" s="23">
        <v>21748500</v>
      </c>
      <c r="I344" s="11"/>
      <c r="J344" s="11"/>
      <c r="K344" s="34">
        <v>42104</v>
      </c>
      <c r="L344" s="53">
        <v>42196</v>
      </c>
      <c r="M344" s="34">
        <v>42104</v>
      </c>
      <c r="N344" s="34">
        <v>42241</v>
      </c>
      <c r="O344" s="162">
        <v>7249500</v>
      </c>
      <c r="P344" s="19">
        <v>45</v>
      </c>
      <c r="Q344" s="26" t="s">
        <v>1003</v>
      </c>
      <c r="R344" s="130" t="s">
        <v>314</v>
      </c>
      <c r="S344" s="130" t="s">
        <v>939</v>
      </c>
      <c r="T344" s="26" t="s">
        <v>490</v>
      </c>
      <c r="U344" s="26" t="s">
        <v>494</v>
      </c>
      <c r="V344" s="130" t="s">
        <v>309</v>
      </c>
      <c r="W344" s="34">
        <v>42286</v>
      </c>
      <c r="X344" s="19" t="s">
        <v>314</v>
      </c>
      <c r="Y344" s="19" t="s">
        <v>310</v>
      </c>
      <c r="Z344" s="19" t="s">
        <v>314</v>
      </c>
    </row>
    <row r="345" spans="1:26" ht="184.8" x14ac:dyDescent="0.25">
      <c r="A345" s="132">
        <v>2015</v>
      </c>
      <c r="B345" s="132">
        <v>37</v>
      </c>
      <c r="C345" s="134" t="s">
        <v>1023</v>
      </c>
      <c r="D345" s="50" t="s">
        <v>1024</v>
      </c>
      <c r="E345" s="59" t="s">
        <v>303</v>
      </c>
      <c r="F345" s="50" t="s">
        <v>1025</v>
      </c>
      <c r="G345" s="95">
        <v>48330000</v>
      </c>
      <c r="H345" s="48">
        <f t="shared" ref="H345:H376" si="11">G345+O345</f>
        <v>48330000</v>
      </c>
      <c r="K345" s="68">
        <v>42108</v>
      </c>
      <c r="L345" s="53">
        <v>42413</v>
      </c>
      <c r="M345" s="68">
        <v>42108</v>
      </c>
      <c r="N345" s="28">
        <v>42413</v>
      </c>
      <c r="O345" s="19">
        <v>0</v>
      </c>
      <c r="P345" s="19">
        <v>0</v>
      </c>
      <c r="Q345" s="26" t="s">
        <v>302</v>
      </c>
      <c r="R345" s="130" t="s">
        <v>314</v>
      </c>
      <c r="S345" s="130" t="s">
        <v>939</v>
      </c>
      <c r="T345" s="26" t="s">
        <v>490</v>
      </c>
      <c r="U345" s="26" t="s">
        <v>494</v>
      </c>
      <c r="V345" s="130" t="s">
        <v>314</v>
      </c>
      <c r="W345" s="130"/>
      <c r="X345" s="130" t="s">
        <v>314</v>
      </c>
      <c r="Y345" s="59" t="s">
        <v>1115</v>
      </c>
      <c r="Z345" s="59"/>
    </row>
    <row r="346" spans="1:26" ht="198" x14ac:dyDescent="0.25">
      <c r="A346" s="132">
        <v>2015</v>
      </c>
      <c r="B346" s="132">
        <v>38</v>
      </c>
      <c r="C346" s="134" t="s">
        <v>1026</v>
      </c>
      <c r="D346" s="50" t="s">
        <v>1027</v>
      </c>
      <c r="E346" s="59" t="s">
        <v>766</v>
      </c>
      <c r="F346" s="50" t="s">
        <v>817</v>
      </c>
      <c r="G346" s="95">
        <v>137069120</v>
      </c>
      <c r="H346" s="48">
        <f t="shared" si="11"/>
        <v>137069120</v>
      </c>
      <c r="K346" s="68">
        <v>42108</v>
      </c>
      <c r="L346" s="53">
        <v>42378</v>
      </c>
      <c r="M346" s="68">
        <v>42108</v>
      </c>
      <c r="N346" s="75">
        <v>42378</v>
      </c>
      <c r="O346" s="19">
        <v>0</v>
      </c>
      <c r="P346" s="19">
        <v>0</v>
      </c>
      <c r="Q346" s="26" t="s">
        <v>296</v>
      </c>
      <c r="R346" s="130" t="s">
        <v>314</v>
      </c>
      <c r="S346" s="130" t="s">
        <v>939</v>
      </c>
      <c r="T346" s="26" t="s">
        <v>490</v>
      </c>
      <c r="U346" s="26" t="s">
        <v>494</v>
      </c>
      <c r="V346" s="130" t="s">
        <v>314</v>
      </c>
      <c r="W346" s="130"/>
      <c r="X346" s="130" t="s">
        <v>314</v>
      </c>
      <c r="Y346" s="59" t="s">
        <v>1115</v>
      </c>
      <c r="Z346" s="59"/>
    </row>
    <row r="347" spans="1:26" ht="92.4" x14ac:dyDescent="0.25">
      <c r="A347" s="132">
        <v>2015</v>
      </c>
      <c r="B347" s="132">
        <v>39</v>
      </c>
      <c r="C347" s="134" t="s">
        <v>1028</v>
      </c>
      <c r="D347" s="50" t="s">
        <v>1029</v>
      </c>
      <c r="E347" s="59" t="s">
        <v>766</v>
      </c>
      <c r="F347" s="50" t="s">
        <v>1030</v>
      </c>
      <c r="G347" s="95">
        <v>200710603</v>
      </c>
      <c r="H347" s="48">
        <f t="shared" si="11"/>
        <v>200710603</v>
      </c>
      <c r="K347" s="68">
        <v>42109</v>
      </c>
      <c r="L347" s="53">
        <v>42474</v>
      </c>
      <c r="M347" s="68">
        <v>42109</v>
      </c>
      <c r="N347" s="54">
        <v>42474</v>
      </c>
      <c r="O347" s="19">
        <v>0</v>
      </c>
      <c r="P347" s="19">
        <v>0</v>
      </c>
      <c r="Q347" s="26" t="s">
        <v>296</v>
      </c>
      <c r="R347" s="130" t="s">
        <v>314</v>
      </c>
      <c r="S347" s="130" t="s">
        <v>939</v>
      </c>
      <c r="T347" s="26" t="s">
        <v>490</v>
      </c>
      <c r="U347" s="26" t="s">
        <v>494</v>
      </c>
      <c r="V347" s="130" t="s">
        <v>314</v>
      </c>
      <c r="W347" s="130"/>
      <c r="X347" s="130" t="s">
        <v>314</v>
      </c>
      <c r="Y347" s="59" t="s">
        <v>1115</v>
      </c>
      <c r="Z347" s="59"/>
    </row>
    <row r="348" spans="1:26" s="29" customFormat="1" ht="79.2" x14ac:dyDescent="0.25">
      <c r="A348" s="27">
        <v>2015</v>
      </c>
      <c r="B348" s="27">
        <v>40</v>
      </c>
      <c r="C348" s="154" t="s">
        <v>1031</v>
      </c>
      <c r="D348" s="26" t="s">
        <v>1032</v>
      </c>
      <c r="E348" s="19" t="s">
        <v>304</v>
      </c>
      <c r="F348" s="26" t="s">
        <v>1033</v>
      </c>
      <c r="G348" s="123">
        <v>8410000</v>
      </c>
      <c r="H348" s="23">
        <f t="shared" si="11"/>
        <v>8410000</v>
      </c>
      <c r="K348" s="34">
        <v>42074</v>
      </c>
      <c r="L348" s="53">
        <v>42161</v>
      </c>
      <c r="M348" s="34">
        <v>42074</v>
      </c>
      <c r="N348" s="75">
        <v>42161</v>
      </c>
      <c r="O348" s="19">
        <v>0</v>
      </c>
      <c r="P348" s="19">
        <v>0</v>
      </c>
      <c r="Q348" s="26" t="s">
        <v>302</v>
      </c>
      <c r="R348" s="130" t="s">
        <v>314</v>
      </c>
      <c r="S348" s="130" t="s">
        <v>939</v>
      </c>
      <c r="T348" s="26" t="s">
        <v>490</v>
      </c>
      <c r="U348" s="26" t="s">
        <v>494</v>
      </c>
      <c r="V348" s="130" t="s">
        <v>309</v>
      </c>
      <c r="W348" s="34">
        <v>42262</v>
      </c>
      <c r="X348" s="19" t="s">
        <v>314</v>
      </c>
      <c r="Y348" s="19" t="s">
        <v>310</v>
      </c>
      <c r="Z348" s="19" t="s">
        <v>314</v>
      </c>
    </row>
    <row r="349" spans="1:26" ht="290.39999999999998" x14ac:dyDescent="0.25">
      <c r="A349" s="132">
        <v>2015</v>
      </c>
      <c r="B349" s="132">
        <v>41</v>
      </c>
      <c r="C349" s="134" t="s">
        <v>1034</v>
      </c>
      <c r="D349" s="50" t="s">
        <v>1035</v>
      </c>
      <c r="E349" s="59" t="s">
        <v>766</v>
      </c>
      <c r="F349" s="50" t="s">
        <v>1036</v>
      </c>
      <c r="G349" s="95">
        <v>337093449</v>
      </c>
      <c r="H349" s="48">
        <f t="shared" si="11"/>
        <v>337093449</v>
      </c>
      <c r="K349" s="68">
        <v>42118</v>
      </c>
      <c r="L349" s="53">
        <v>42483</v>
      </c>
      <c r="M349" s="68">
        <v>42118</v>
      </c>
      <c r="N349" s="75">
        <v>42483</v>
      </c>
      <c r="O349" s="19">
        <v>0</v>
      </c>
      <c r="P349" s="19">
        <v>0</v>
      </c>
      <c r="Q349" s="26" t="s">
        <v>296</v>
      </c>
      <c r="R349" s="130" t="s">
        <v>314</v>
      </c>
      <c r="S349" s="130" t="s">
        <v>939</v>
      </c>
      <c r="T349" s="26" t="s">
        <v>490</v>
      </c>
      <c r="U349" s="26" t="s">
        <v>494</v>
      </c>
      <c r="V349" s="130" t="s">
        <v>314</v>
      </c>
      <c r="W349" s="130"/>
      <c r="X349" s="130" t="s">
        <v>314</v>
      </c>
      <c r="Y349" s="59" t="s">
        <v>1115</v>
      </c>
      <c r="Z349" s="59"/>
    </row>
    <row r="350" spans="1:26" ht="158.4" x14ac:dyDescent="0.25">
      <c r="A350" s="132">
        <v>2015</v>
      </c>
      <c r="B350" s="132">
        <v>42</v>
      </c>
      <c r="C350" s="134" t="s">
        <v>1037</v>
      </c>
      <c r="D350" s="50" t="s">
        <v>1038</v>
      </c>
      <c r="E350" s="59" t="s">
        <v>304</v>
      </c>
      <c r="F350" s="50" t="s">
        <v>1039</v>
      </c>
      <c r="G350" s="95">
        <v>53096000</v>
      </c>
      <c r="H350" s="48">
        <f t="shared" si="11"/>
        <v>53096000</v>
      </c>
      <c r="K350" s="68">
        <v>42122</v>
      </c>
      <c r="L350" s="53">
        <v>42365</v>
      </c>
      <c r="M350" s="68">
        <v>42122</v>
      </c>
      <c r="N350" s="75">
        <v>42365</v>
      </c>
      <c r="O350" s="19">
        <v>0</v>
      </c>
      <c r="P350" s="19">
        <v>0</v>
      </c>
      <c r="Q350" s="26" t="s">
        <v>296</v>
      </c>
      <c r="R350" s="130" t="s">
        <v>314</v>
      </c>
      <c r="S350" s="130" t="s">
        <v>939</v>
      </c>
      <c r="T350" s="26" t="s">
        <v>490</v>
      </c>
      <c r="U350" s="26" t="s">
        <v>493</v>
      </c>
      <c r="V350" s="130" t="s">
        <v>314</v>
      </c>
      <c r="W350" s="130"/>
      <c r="X350" s="130" t="s">
        <v>314</v>
      </c>
      <c r="Y350" s="19" t="s">
        <v>1115</v>
      </c>
      <c r="Z350" s="59"/>
    </row>
    <row r="351" spans="1:26" ht="118.8" x14ac:dyDescent="0.25">
      <c r="A351" s="132">
        <v>2015</v>
      </c>
      <c r="B351" s="132">
        <v>43</v>
      </c>
      <c r="C351" s="134" t="s">
        <v>1040</v>
      </c>
      <c r="D351" s="103" t="s">
        <v>1041</v>
      </c>
      <c r="E351" s="59" t="s">
        <v>304</v>
      </c>
      <c r="F351" s="50" t="s">
        <v>1042</v>
      </c>
      <c r="G351" s="95">
        <v>1500000</v>
      </c>
      <c r="H351" s="48">
        <f t="shared" si="11"/>
        <v>1500000</v>
      </c>
      <c r="K351" s="68">
        <v>42124</v>
      </c>
      <c r="L351" s="53">
        <v>42214</v>
      </c>
      <c r="M351" s="68">
        <v>42124</v>
      </c>
      <c r="N351" s="171">
        <v>42214</v>
      </c>
      <c r="O351" s="19">
        <v>0</v>
      </c>
      <c r="P351" s="19">
        <v>0</v>
      </c>
      <c r="Q351" s="26" t="s">
        <v>296</v>
      </c>
      <c r="R351" s="130" t="s">
        <v>314</v>
      </c>
      <c r="S351" s="130" t="s">
        <v>939</v>
      </c>
      <c r="T351" s="26" t="s">
        <v>490</v>
      </c>
      <c r="U351" s="26" t="s">
        <v>1147</v>
      </c>
      <c r="V351" s="130" t="s">
        <v>480</v>
      </c>
      <c r="W351" s="19"/>
      <c r="X351" s="19" t="s">
        <v>314</v>
      </c>
      <c r="Y351" s="19" t="s">
        <v>310</v>
      </c>
      <c r="Z351" s="59" t="s">
        <v>314</v>
      </c>
    </row>
    <row r="352" spans="1:26" ht="118.8" x14ac:dyDescent="0.25">
      <c r="A352" s="132">
        <v>2015</v>
      </c>
      <c r="B352" s="132">
        <v>44</v>
      </c>
      <c r="C352" s="134" t="s">
        <v>1043</v>
      </c>
      <c r="D352" s="50" t="s">
        <v>1044</v>
      </c>
      <c r="E352" s="59" t="s">
        <v>303</v>
      </c>
      <c r="F352" s="50" t="s">
        <v>1045</v>
      </c>
      <c r="G352" s="95">
        <v>19167500</v>
      </c>
      <c r="H352" s="48">
        <f t="shared" si="11"/>
        <v>19209832</v>
      </c>
      <c r="K352" s="68">
        <v>42136</v>
      </c>
      <c r="L352" s="53">
        <v>42395</v>
      </c>
      <c r="M352" s="68">
        <v>42136</v>
      </c>
      <c r="N352" s="75">
        <v>42395</v>
      </c>
      <c r="O352" s="34">
        <v>42332</v>
      </c>
      <c r="P352" s="19">
        <v>0</v>
      </c>
      <c r="Q352" s="26" t="s">
        <v>296</v>
      </c>
      <c r="R352" s="130" t="s">
        <v>314</v>
      </c>
      <c r="S352" s="130" t="s">
        <v>939</v>
      </c>
      <c r="T352" s="26" t="s">
        <v>490</v>
      </c>
      <c r="U352" s="75" t="s">
        <v>494</v>
      </c>
      <c r="V352" s="130" t="s">
        <v>314</v>
      </c>
      <c r="W352" s="130"/>
      <c r="X352" s="130" t="s">
        <v>314</v>
      </c>
      <c r="Y352" s="19" t="s">
        <v>1115</v>
      </c>
      <c r="Z352" s="59"/>
    </row>
    <row r="353" spans="1:26" s="29" customFormat="1" ht="198" x14ac:dyDescent="0.25">
      <c r="A353" s="27">
        <v>2015</v>
      </c>
      <c r="B353" s="27">
        <v>45</v>
      </c>
      <c r="C353" s="154" t="s">
        <v>1046</v>
      </c>
      <c r="D353" s="26" t="s">
        <v>1047</v>
      </c>
      <c r="E353" s="19" t="s">
        <v>303</v>
      </c>
      <c r="F353" s="26" t="s">
        <v>1048</v>
      </c>
      <c r="G353" s="123">
        <v>42000000</v>
      </c>
      <c r="H353" s="23">
        <f t="shared" si="11"/>
        <v>57000000</v>
      </c>
      <c r="I353" s="11"/>
      <c r="J353" s="11"/>
      <c r="K353" s="34">
        <v>42201</v>
      </c>
      <c r="L353" s="53">
        <v>42264</v>
      </c>
      <c r="M353" s="34">
        <v>42201</v>
      </c>
      <c r="N353" s="34">
        <v>42332</v>
      </c>
      <c r="O353" s="19">
        <v>15000000</v>
      </c>
      <c r="P353" s="19">
        <v>68</v>
      </c>
      <c r="Q353" s="26" t="s">
        <v>298</v>
      </c>
      <c r="R353" s="130" t="s">
        <v>314</v>
      </c>
      <c r="S353" s="130" t="s">
        <v>939</v>
      </c>
      <c r="T353" s="26" t="s">
        <v>490</v>
      </c>
      <c r="U353" s="26" t="s">
        <v>494</v>
      </c>
      <c r="V353" s="130" t="s">
        <v>314</v>
      </c>
      <c r="W353" s="130"/>
      <c r="X353" s="130" t="s">
        <v>314</v>
      </c>
      <c r="Y353" s="19" t="s">
        <v>1115</v>
      </c>
      <c r="Z353" s="19"/>
    </row>
    <row r="354" spans="1:26" ht="158.4" x14ac:dyDescent="0.25">
      <c r="A354" s="132">
        <v>2015</v>
      </c>
      <c r="B354" s="132">
        <v>46</v>
      </c>
      <c r="C354" s="134" t="s">
        <v>1049</v>
      </c>
      <c r="D354" s="99" t="s">
        <v>1050</v>
      </c>
      <c r="E354" s="59" t="s">
        <v>303</v>
      </c>
      <c r="F354" s="50" t="s">
        <v>1051</v>
      </c>
      <c r="G354" s="95">
        <v>17400000</v>
      </c>
      <c r="H354" s="48">
        <f t="shared" si="11"/>
        <v>17400000</v>
      </c>
      <c r="K354" s="68">
        <v>42143</v>
      </c>
      <c r="L354" s="53">
        <v>42387</v>
      </c>
      <c r="M354" s="68">
        <v>42143</v>
      </c>
      <c r="N354" s="75">
        <v>42387</v>
      </c>
      <c r="O354" s="19">
        <v>0</v>
      </c>
      <c r="P354" s="19">
        <v>0</v>
      </c>
      <c r="Q354" s="26" t="s">
        <v>296</v>
      </c>
      <c r="R354" s="130" t="s">
        <v>314</v>
      </c>
      <c r="S354" s="130" t="s">
        <v>939</v>
      </c>
      <c r="T354" s="26" t="s">
        <v>490</v>
      </c>
      <c r="U354" s="26" t="s">
        <v>494</v>
      </c>
      <c r="V354" s="130" t="s">
        <v>314</v>
      </c>
      <c r="W354" s="130"/>
      <c r="X354" s="130" t="s">
        <v>314</v>
      </c>
      <c r="Y354" s="59" t="s">
        <v>1115</v>
      </c>
      <c r="Z354" s="59"/>
    </row>
    <row r="355" spans="1:26" ht="198" x14ac:dyDescent="0.25">
      <c r="A355" s="132">
        <v>2015</v>
      </c>
      <c r="B355" s="132">
        <v>47</v>
      </c>
      <c r="C355" s="134" t="s">
        <v>1052</v>
      </c>
      <c r="D355" s="50" t="s">
        <v>1053</v>
      </c>
      <c r="E355" s="59" t="s">
        <v>303</v>
      </c>
      <c r="F355" s="50" t="s">
        <v>1054</v>
      </c>
      <c r="G355" s="95">
        <v>25129530</v>
      </c>
      <c r="H355" s="48">
        <f t="shared" si="11"/>
        <v>25129530</v>
      </c>
      <c r="K355" s="68">
        <v>42144</v>
      </c>
      <c r="L355" s="53">
        <v>42327</v>
      </c>
      <c r="M355" s="68">
        <v>42144</v>
      </c>
      <c r="N355" s="75">
        <v>42327</v>
      </c>
      <c r="O355" s="19">
        <v>0</v>
      </c>
      <c r="P355" s="19">
        <v>0</v>
      </c>
      <c r="Q355" s="99" t="s">
        <v>836</v>
      </c>
      <c r="R355" s="130" t="s">
        <v>314</v>
      </c>
      <c r="S355" s="130" t="s">
        <v>939</v>
      </c>
      <c r="T355" s="26" t="s">
        <v>490</v>
      </c>
      <c r="U355" s="26" t="s">
        <v>494</v>
      </c>
      <c r="V355" s="130" t="s">
        <v>314</v>
      </c>
      <c r="W355" s="130"/>
      <c r="X355" s="130" t="s">
        <v>314</v>
      </c>
      <c r="Y355" s="59" t="s">
        <v>1115</v>
      </c>
      <c r="Z355" s="59"/>
    </row>
    <row r="356" spans="1:26" ht="316.8" x14ac:dyDescent="0.25">
      <c r="A356" s="132">
        <v>2015</v>
      </c>
      <c r="B356" s="132">
        <v>48</v>
      </c>
      <c r="C356" s="134" t="s">
        <v>1055</v>
      </c>
      <c r="D356" s="50" t="s">
        <v>1056</v>
      </c>
      <c r="E356" s="59" t="s">
        <v>303</v>
      </c>
      <c r="F356" s="91" t="s">
        <v>1057</v>
      </c>
      <c r="G356" s="95">
        <v>25129530</v>
      </c>
      <c r="H356" s="48">
        <f t="shared" si="11"/>
        <v>25129530</v>
      </c>
      <c r="K356" s="68">
        <v>42143</v>
      </c>
      <c r="L356" s="53">
        <v>42215</v>
      </c>
      <c r="M356" s="68">
        <v>42143</v>
      </c>
      <c r="N356" s="34">
        <v>42215</v>
      </c>
      <c r="O356" s="34"/>
      <c r="P356" s="19">
        <v>0</v>
      </c>
      <c r="Q356" s="99" t="s">
        <v>836</v>
      </c>
      <c r="R356" s="130" t="s">
        <v>314</v>
      </c>
      <c r="S356" s="130" t="s">
        <v>939</v>
      </c>
      <c r="T356" s="26" t="s">
        <v>490</v>
      </c>
      <c r="U356" s="26" t="s">
        <v>494</v>
      </c>
      <c r="V356" s="130" t="s">
        <v>309</v>
      </c>
      <c r="W356" s="34">
        <v>42216</v>
      </c>
      <c r="X356" s="19" t="s">
        <v>314</v>
      </c>
      <c r="Y356" s="11" t="s">
        <v>313</v>
      </c>
      <c r="Z356" s="59" t="s">
        <v>314</v>
      </c>
    </row>
    <row r="357" spans="1:26" ht="132" x14ac:dyDescent="0.25">
      <c r="A357" s="132">
        <v>2015</v>
      </c>
      <c r="B357" s="132">
        <v>49</v>
      </c>
      <c r="C357" s="52">
        <v>15123851654</v>
      </c>
      <c r="D357" s="50" t="s">
        <v>1058</v>
      </c>
      <c r="E357" s="59" t="s">
        <v>303</v>
      </c>
      <c r="F357" s="50" t="s">
        <v>1059</v>
      </c>
      <c r="G357" s="95">
        <v>17248000</v>
      </c>
      <c r="H357" s="48">
        <f t="shared" si="11"/>
        <v>17248000</v>
      </c>
      <c r="K357" s="68">
        <v>42143</v>
      </c>
      <c r="L357" s="53">
        <v>42387</v>
      </c>
      <c r="M357" s="68">
        <v>42143</v>
      </c>
      <c r="N357" s="75">
        <v>42387</v>
      </c>
      <c r="O357" s="19">
        <v>0</v>
      </c>
      <c r="P357" s="19">
        <v>0</v>
      </c>
      <c r="Q357" s="26" t="s">
        <v>722</v>
      </c>
      <c r="R357" s="130" t="s">
        <v>314</v>
      </c>
      <c r="S357" s="130" t="s">
        <v>939</v>
      </c>
      <c r="T357" s="26" t="s">
        <v>490</v>
      </c>
      <c r="U357" s="26" t="s">
        <v>494</v>
      </c>
      <c r="V357" s="130" t="s">
        <v>314</v>
      </c>
      <c r="W357" s="130"/>
      <c r="X357" s="130" t="s">
        <v>314</v>
      </c>
      <c r="Y357" s="59" t="s">
        <v>1115</v>
      </c>
      <c r="Z357" s="59"/>
    </row>
    <row r="358" spans="1:26" ht="171.6" x14ac:dyDescent="0.25">
      <c r="A358" s="132">
        <v>2015</v>
      </c>
      <c r="B358" s="132">
        <v>50</v>
      </c>
      <c r="C358" s="52" t="s">
        <v>1060</v>
      </c>
      <c r="D358" s="141" t="s">
        <v>1061</v>
      </c>
      <c r="E358" s="59" t="s">
        <v>303</v>
      </c>
      <c r="F358" s="142" t="s">
        <v>1062</v>
      </c>
      <c r="G358" s="95">
        <v>40000000</v>
      </c>
      <c r="H358" s="48">
        <f t="shared" si="11"/>
        <v>40000000</v>
      </c>
      <c r="K358" s="68">
        <v>42156</v>
      </c>
      <c r="L358" s="53">
        <v>42338</v>
      </c>
      <c r="M358" s="68">
        <v>42156</v>
      </c>
      <c r="N358" s="75">
        <v>42338</v>
      </c>
      <c r="O358" s="19">
        <v>0</v>
      </c>
      <c r="P358" s="19">
        <v>0</v>
      </c>
      <c r="Q358" s="26" t="s">
        <v>301</v>
      </c>
      <c r="R358" s="130" t="s">
        <v>314</v>
      </c>
      <c r="S358" s="130" t="s">
        <v>939</v>
      </c>
      <c r="T358" s="26" t="s">
        <v>490</v>
      </c>
      <c r="U358" s="26" t="s">
        <v>493</v>
      </c>
      <c r="V358" s="130" t="s">
        <v>314</v>
      </c>
      <c r="W358" s="130"/>
      <c r="X358" s="130" t="s">
        <v>314</v>
      </c>
      <c r="Y358" s="59" t="s">
        <v>1115</v>
      </c>
      <c r="Z358" s="59"/>
    </row>
    <row r="359" spans="1:26" ht="198" x14ac:dyDescent="0.25">
      <c r="A359" s="132">
        <v>2015</v>
      </c>
      <c r="B359" s="132">
        <v>51</v>
      </c>
      <c r="C359" s="52" t="s">
        <v>1063</v>
      </c>
      <c r="D359" s="141" t="s">
        <v>1064</v>
      </c>
      <c r="E359" s="59" t="s">
        <v>303</v>
      </c>
      <c r="F359" s="50" t="s">
        <v>270</v>
      </c>
      <c r="G359" s="95">
        <v>21000000</v>
      </c>
      <c r="H359" s="48">
        <f t="shared" si="11"/>
        <v>21000000</v>
      </c>
      <c r="K359" s="68">
        <v>42199</v>
      </c>
      <c r="L359" s="53">
        <v>42291</v>
      </c>
      <c r="M359" s="68">
        <v>42199</v>
      </c>
      <c r="N359" s="75">
        <v>42291</v>
      </c>
      <c r="O359" s="19">
        <v>0</v>
      </c>
      <c r="P359" s="19">
        <v>0</v>
      </c>
      <c r="Q359" s="26" t="s">
        <v>298</v>
      </c>
      <c r="R359" s="130" t="s">
        <v>314</v>
      </c>
      <c r="S359" s="130" t="s">
        <v>939</v>
      </c>
      <c r="T359" s="26" t="s">
        <v>490</v>
      </c>
      <c r="U359" s="26" t="s">
        <v>494</v>
      </c>
      <c r="V359" s="130" t="s">
        <v>314</v>
      </c>
      <c r="W359" s="130"/>
      <c r="X359" s="130" t="s">
        <v>314</v>
      </c>
      <c r="Y359" s="59" t="s">
        <v>1115</v>
      </c>
      <c r="Z359" s="59"/>
    </row>
    <row r="360" spans="1:26" ht="158.4" x14ac:dyDescent="0.25">
      <c r="A360" s="132">
        <v>2015</v>
      </c>
      <c r="B360" s="132">
        <v>52</v>
      </c>
      <c r="C360" s="52" t="s">
        <v>1065</v>
      </c>
      <c r="D360" s="50" t="s">
        <v>1066</v>
      </c>
      <c r="E360" s="59" t="s">
        <v>303</v>
      </c>
      <c r="F360" s="50" t="s">
        <v>1067</v>
      </c>
      <c r="G360" s="95">
        <v>275671060</v>
      </c>
      <c r="H360" s="48">
        <f t="shared" si="11"/>
        <v>275671060</v>
      </c>
      <c r="K360" s="68">
        <v>42191</v>
      </c>
      <c r="L360" s="53">
        <v>42496</v>
      </c>
      <c r="M360" s="68">
        <v>42191</v>
      </c>
      <c r="N360" s="75">
        <v>42496</v>
      </c>
      <c r="O360" s="19">
        <v>0</v>
      </c>
      <c r="P360" s="19">
        <v>0</v>
      </c>
      <c r="Q360" s="149" t="s">
        <v>302</v>
      </c>
      <c r="R360" s="130" t="s">
        <v>314</v>
      </c>
      <c r="S360" s="130" t="s">
        <v>939</v>
      </c>
      <c r="T360" s="26" t="s">
        <v>490</v>
      </c>
      <c r="U360" s="26" t="s">
        <v>494</v>
      </c>
      <c r="V360" s="130" t="s">
        <v>314</v>
      </c>
      <c r="W360" s="130"/>
      <c r="X360" s="130" t="s">
        <v>314</v>
      </c>
      <c r="Y360" s="59" t="s">
        <v>1115</v>
      </c>
      <c r="Z360" s="59"/>
    </row>
    <row r="361" spans="1:26" ht="184.8" x14ac:dyDescent="0.25">
      <c r="A361" s="132">
        <v>2015</v>
      </c>
      <c r="B361" s="132">
        <v>53</v>
      </c>
      <c r="C361" s="52" t="s">
        <v>1068</v>
      </c>
      <c r="D361" s="50" t="s">
        <v>1069</v>
      </c>
      <c r="E361" s="59" t="s">
        <v>303</v>
      </c>
      <c r="F361" s="50" t="s">
        <v>1070</v>
      </c>
      <c r="G361" s="95">
        <v>19000000</v>
      </c>
      <c r="H361" s="48">
        <f t="shared" si="11"/>
        <v>19000000</v>
      </c>
      <c r="K361" s="68">
        <v>42213</v>
      </c>
      <c r="L361" s="53">
        <v>42274</v>
      </c>
      <c r="M361" s="68">
        <v>42213</v>
      </c>
      <c r="N361" s="75">
        <v>42274</v>
      </c>
      <c r="O361" s="19">
        <v>0</v>
      </c>
      <c r="P361" s="19">
        <v>0</v>
      </c>
      <c r="Q361" s="26" t="s">
        <v>298</v>
      </c>
      <c r="R361" s="130" t="s">
        <v>314</v>
      </c>
      <c r="S361" s="130" t="s">
        <v>939</v>
      </c>
      <c r="T361" s="26" t="s">
        <v>490</v>
      </c>
      <c r="U361" s="26" t="s">
        <v>494</v>
      </c>
      <c r="V361" s="130" t="s">
        <v>314</v>
      </c>
      <c r="W361" s="130"/>
      <c r="X361" s="130" t="s">
        <v>314</v>
      </c>
      <c r="Y361" s="59" t="s">
        <v>1115</v>
      </c>
      <c r="Z361" s="59"/>
    </row>
    <row r="362" spans="1:26" ht="198" x14ac:dyDescent="0.25">
      <c r="A362" s="132">
        <v>2015</v>
      </c>
      <c r="B362" s="132">
        <v>54</v>
      </c>
      <c r="C362" s="52" t="s">
        <v>1071</v>
      </c>
      <c r="D362" s="50" t="s">
        <v>1072</v>
      </c>
      <c r="E362" s="59" t="s">
        <v>303</v>
      </c>
      <c r="F362" s="50" t="s">
        <v>1073</v>
      </c>
      <c r="G362" s="95">
        <v>224045974</v>
      </c>
      <c r="H362" s="48">
        <f t="shared" si="11"/>
        <v>248188610</v>
      </c>
      <c r="K362" s="68">
        <v>42180</v>
      </c>
      <c r="L362" s="53">
        <v>42304</v>
      </c>
      <c r="M362" s="68">
        <v>42180</v>
      </c>
      <c r="N362" s="75">
        <v>42304</v>
      </c>
      <c r="O362" s="19">
        <v>24142636</v>
      </c>
      <c r="P362" s="19">
        <v>0</v>
      </c>
      <c r="Q362" s="25" t="s">
        <v>1139</v>
      </c>
      <c r="R362" s="130" t="s">
        <v>314</v>
      </c>
      <c r="S362" s="130" t="s">
        <v>939</v>
      </c>
      <c r="T362" s="26" t="s">
        <v>490</v>
      </c>
      <c r="U362" s="75" t="s">
        <v>494</v>
      </c>
      <c r="V362" s="130" t="s">
        <v>314</v>
      </c>
      <c r="W362" s="130"/>
      <c r="X362" s="130" t="s">
        <v>314</v>
      </c>
      <c r="Y362" s="59" t="s">
        <v>1115</v>
      </c>
      <c r="Z362" s="59"/>
    </row>
    <row r="363" spans="1:26" ht="184.8" x14ac:dyDescent="0.25">
      <c r="A363" s="132">
        <v>2015</v>
      </c>
      <c r="B363" s="132">
        <v>55</v>
      </c>
      <c r="C363" s="52" t="s">
        <v>1074</v>
      </c>
      <c r="D363" s="50" t="s">
        <v>1075</v>
      </c>
      <c r="E363" s="59" t="s">
        <v>303</v>
      </c>
      <c r="F363" s="50" t="s">
        <v>1076</v>
      </c>
      <c r="G363" s="95">
        <v>57999150</v>
      </c>
      <c r="H363" s="48">
        <f t="shared" si="11"/>
        <v>57999150</v>
      </c>
      <c r="K363" s="68">
        <v>42179</v>
      </c>
      <c r="L363" s="53">
        <v>42452</v>
      </c>
      <c r="M363" s="68">
        <v>42179</v>
      </c>
      <c r="N363" s="72">
        <v>42452</v>
      </c>
      <c r="O363" s="19">
        <v>0</v>
      </c>
      <c r="P363" s="19">
        <v>0</v>
      </c>
      <c r="Q363" s="26" t="s">
        <v>707</v>
      </c>
      <c r="R363" s="130" t="s">
        <v>314</v>
      </c>
      <c r="S363" s="130" t="s">
        <v>939</v>
      </c>
      <c r="T363" s="26" t="s">
        <v>490</v>
      </c>
      <c r="U363" s="26" t="s">
        <v>494</v>
      </c>
      <c r="V363" s="130" t="s">
        <v>314</v>
      </c>
      <c r="W363" s="130"/>
      <c r="X363" s="130" t="s">
        <v>314</v>
      </c>
      <c r="Y363" s="59" t="s">
        <v>1115</v>
      </c>
      <c r="Z363" s="59"/>
    </row>
    <row r="364" spans="1:26" ht="198" x14ac:dyDescent="0.25">
      <c r="A364" s="132">
        <v>2015</v>
      </c>
      <c r="B364" s="132">
        <v>56</v>
      </c>
      <c r="C364" s="52" t="s">
        <v>1077</v>
      </c>
      <c r="D364" s="135" t="s">
        <v>1078</v>
      </c>
      <c r="E364" s="59" t="s">
        <v>303</v>
      </c>
      <c r="F364" s="50" t="s">
        <v>1079</v>
      </c>
      <c r="G364" s="95">
        <v>13531350</v>
      </c>
      <c r="H364" s="48">
        <f t="shared" si="11"/>
        <v>13531350</v>
      </c>
      <c r="K364" s="68">
        <v>42186</v>
      </c>
      <c r="L364" s="53">
        <v>42400</v>
      </c>
      <c r="M364" s="68">
        <v>42186</v>
      </c>
      <c r="N364" s="72">
        <v>42400</v>
      </c>
      <c r="O364" s="19">
        <v>0</v>
      </c>
      <c r="P364" s="19">
        <v>0</v>
      </c>
      <c r="Q364" s="25" t="s">
        <v>1139</v>
      </c>
      <c r="R364" s="130" t="s">
        <v>314</v>
      </c>
      <c r="S364" s="130" t="s">
        <v>939</v>
      </c>
      <c r="T364" s="26" t="s">
        <v>490</v>
      </c>
      <c r="U364" s="75" t="s">
        <v>494</v>
      </c>
      <c r="V364" s="130" t="s">
        <v>314</v>
      </c>
      <c r="W364" s="130"/>
      <c r="X364" s="130" t="s">
        <v>314</v>
      </c>
      <c r="Y364" s="59" t="s">
        <v>1115</v>
      </c>
      <c r="Z364" s="59"/>
    </row>
    <row r="365" spans="1:26" ht="237.6" x14ac:dyDescent="0.25">
      <c r="A365" s="132">
        <v>2015</v>
      </c>
      <c r="B365" s="132">
        <v>57</v>
      </c>
      <c r="C365" s="52" t="s">
        <v>1080</v>
      </c>
      <c r="D365" s="50" t="s">
        <v>1081</v>
      </c>
      <c r="E365" s="59" t="s">
        <v>303</v>
      </c>
      <c r="F365" s="50" t="s">
        <v>1082</v>
      </c>
      <c r="G365" s="95">
        <v>12936000</v>
      </c>
      <c r="H365" s="48">
        <f t="shared" si="11"/>
        <v>12936000</v>
      </c>
      <c r="K365" s="68">
        <v>42181</v>
      </c>
      <c r="L365" s="53">
        <v>42363</v>
      </c>
      <c r="M365" s="68">
        <v>42181</v>
      </c>
      <c r="N365" s="72">
        <v>42363</v>
      </c>
      <c r="O365" s="19">
        <v>0</v>
      </c>
      <c r="P365" s="19">
        <v>0</v>
      </c>
      <c r="Q365" s="26" t="s">
        <v>302</v>
      </c>
      <c r="R365" s="130" t="s">
        <v>314</v>
      </c>
      <c r="S365" s="130" t="s">
        <v>939</v>
      </c>
      <c r="T365" s="26" t="s">
        <v>490</v>
      </c>
      <c r="U365" s="26" t="s">
        <v>494</v>
      </c>
      <c r="V365" s="130" t="s">
        <v>314</v>
      </c>
      <c r="W365" s="130"/>
      <c r="X365" s="130" t="s">
        <v>314</v>
      </c>
      <c r="Y365" s="59" t="s">
        <v>1115</v>
      </c>
      <c r="Z365" s="59"/>
    </row>
    <row r="366" spans="1:26" ht="198" x14ac:dyDescent="0.25">
      <c r="A366" s="132">
        <v>2015</v>
      </c>
      <c r="B366" s="132">
        <v>58</v>
      </c>
      <c r="C366" s="52" t="s">
        <v>1083</v>
      </c>
      <c r="D366" s="50" t="s">
        <v>1084</v>
      </c>
      <c r="E366" s="59" t="s">
        <v>303</v>
      </c>
      <c r="F366" s="50" t="s">
        <v>1085</v>
      </c>
      <c r="G366" s="95">
        <v>37890000</v>
      </c>
      <c r="H366" s="48">
        <f t="shared" si="11"/>
        <v>37890000</v>
      </c>
      <c r="K366" s="68">
        <v>42186</v>
      </c>
      <c r="L366" s="53">
        <v>42369</v>
      </c>
      <c r="M366" s="68">
        <v>42186</v>
      </c>
      <c r="N366" s="72">
        <v>42369</v>
      </c>
      <c r="O366" s="19">
        <v>0</v>
      </c>
      <c r="P366" s="19">
        <v>0</v>
      </c>
      <c r="Q366" s="26" t="s">
        <v>296</v>
      </c>
      <c r="R366" s="130" t="s">
        <v>314</v>
      </c>
      <c r="S366" s="130" t="s">
        <v>939</v>
      </c>
      <c r="T366" s="26" t="s">
        <v>490</v>
      </c>
      <c r="U366" s="26" t="s">
        <v>494</v>
      </c>
      <c r="V366" s="130" t="s">
        <v>314</v>
      </c>
      <c r="W366" s="130"/>
      <c r="X366" s="130" t="s">
        <v>314</v>
      </c>
      <c r="Y366" s="59" t="s">
        <v>1115</v>
      </c>
      <c r="Z366" s="59"/>
    </row>
    <row r="367" spans="1:26" ht="211.2" x14ac:dyDescent="0.25">
      <c r="A367" s="132">
        <v>2015</v>
      </c>
      <c r="B367" s="132">
        <v>59</v>
      </c>
      <c r="C367" s="52" t="s">
        <v>1086</v>
      </c>
      <c r="D367" s="50" t="s">
        <v>1087</v>
      </c>
      <c r="E367" s="59" t="s">
        <v>303</v>
      </c>
      <c r="F367" s="50" t="s">
        <v>1088</v>
      </c>
      <c r="G367" s="95">
        <v>19000000</v>
      </c>
      <c r="H367" s="48">
        <f t="shared" si="11"/>
        <v>19000000</v>
      </c>
      <c r="K367" s="68">
        <v>42243</v>
      </c>
      <c r="L367" s="53">
        <v>42608</v>
      </c>
      <c r="M367" s="68">
        <v>42243</v>
      </c>
      <c r="N367" s="75">
        <v>42608</v>
      </c>
      <c r="O367" s="19">
        <v>0</v>
      </c>
      <c r="P367" s="19">
        <v>0</v>
      </c>
      <c r="Q367" s="26" t="s">
        <v>707</v>
      </c>
      <c r="R367" s="130" t="s">
        <v>314</v>
      </c>
      <c r="S367" s="130" t="s">
        <v>939</v>
      </c>
      <c r="T367" s="26" t="s">
        <v>490</v>
      </c>
      <c r="U367" s="26" t="s">
        <v>494</v>
      </c>
      <c r="V367" s="130" t="s">
        <v>314</v>
      </c>
      <c r="W367" s="130"/>
      <c r="X367" s="130" t="s">
        <v>314</v>
      </c>
      <c r="Y367" s="59" t="s">
        <v>1115</v>
      </c>
      <c r="Z367" s="59"/>
    </row>
    <row r="368" spans="1:26" ht="132" x14ac:dyDescent="0.25">
      <c r="A368" s="132">
        <v>2015</v>
      </c>
      <c r="B368" s="132">
        <v>60</v>
      </c>
      <c r="C368" s="52" t="s">
        <v>1089</v>
      </c>
      <c r="D368" s="99" t="s">
        <v>1090</v>
      </c>
      <c r="E368" s="59" t="s">
        <v>304</v>
      </c>
      <c r="F368" s="137" t="s">
        <v>1091</v>
      </c>
      <c r="G368" s="95">
        <v>37868650</v>
      </c>
      <c r="H368" s="48">
        <f t="shared" si="11"/>
        <v>37868650</v>
      </c>
      <c r="K368" s="68">
        <v>42208</v>
      </c>
      <c r="L368" s="53">
        <v>42392</v>
      </c>
      <c r="M368" s="68">
        <v>42208</v>
      </c>
      <c r="N368" s="72">
        <v>42392</v>
      </c>
      <c r="O368" s="19">
        <v>0</v>
      </c>
      <c r="P368" s="19">
        <v>0</v>
      </c>
      <c r="Q368" s="26" t="s">
        <v>298</v>
      </c>
      <c r="R368" s="130" t="s">
        <v>314</v>
      </c>
      <c r="S368" s="130" t="s">
        <v>939</v>
      </c>
      <c r="T368" s="26" t="s">
        <v>490</v>
      </c>
      <c r="U368" s="26" t="s">
        <v>494</v>
      </c>
      <c r="V368" s="130" t="s">
        <v>314</v>
      </c>
      <c r="W368" s="130"/>
      <c r="X368" s="130" t="s">
        <v>314</v>
      </c>
      <c r="Y368" s="59" t="s">
        <v>1115</v>
      </c>
      <c r="Z368" s="59"/>
    </row>
    <row r="369" spans="1:26" ht="145.19999999999999" x14ac:dyDescent="0.25">
      <c r="A369" s="132">
        <v>2015</v>
      </c>
      <c r="B369" s="132">
        <v>61</v>
      </c>
      <c r="C369" s="52" t="s">
        <v>1092</v>
      </c>
      <c r="D369" s="50" t="s">
        <v>1093</v>
      </c>
      <c r="E369" s="59" t="s">
        <v>304</v>
      </c>
      <c r="F369" s="50" t="s">
        <v>1094</v>
      </c>
      <c r="G369" s="95">
        <v>40000000</v>
      </c>
      <c r="H369" s="48">
        <f t="shared" si="11"/>
        <v>40000000</v>
      </c>
      <c r="K369" s="68">
        <v>42209</v>
      </c>
      <c r="L369" s="53">
        <v>42369</v>
      </c>
      <c r="M369" s="68">
        <v>42209</v>
      </c>
      <c r="N369" s="72">
        <v>42369</v>
      </c>
      <c r="O369" s="19">
        <v>0</v>
      </c>
      <c r="P369" s="19">
        <v>0</v>
      </c>
      <c r="Q369" s="26" t="s">
        <v>296</v>
      </c>
      <c r="R369" s="130" t="s">
        <v>314</v>
      </c>
      <c r="S369" s="130" t="s">
        <v>939</v>
      </c>
      <c r="T369" s="26" t="s">
        <v>490</v>
      </c>
      <c r="U369" s="75" t="s">
        <v>494</v>
      </c>
      <c r="V369" s="130" t="s">
        <v>314</v>
      </c>
      <c r="W369" s="130"/>
      <c r="X369" s="130" t="s">
        <v>314</v>
      </c>
      <c r="Y369" s="59" t="s">
        <v>1115</v>
      </c>
      <c r="Z369" s="59"/>
    </row>
    <row r="370" spans="1:26" ht="369.6" x14ac:dyDescent="0.25">
      <c r="A370" s="132">
        <v>2015</v>
      </c>
      <c r="B370" s="132">
        <v>62</v>
      </c>
      <c r="C370" s="150" t="s">
        <v>1095</v>
      </c>
      <c r="D370" s="50" t="s">
        <v>1096</v>
      </c>
      <c r="E370" s="59" t="s">
        <v>735</v>
      </c>
      <c r="F370" s="50" t="s">
        <v>991</v>
      </c>
      <c r="G370" s="145">
        <v>1384074000</v>
      </c>
      <c r="H370" s="48">
        <f t="shared" si="11"/>
        <v>1384074000</v>
      </c>
      <c r="K370" s="68">
        <v>42226</v>
      </c>
      <c r="L370" s="53">
        <v>42347</v>
      </c>
      <c r="M370" s="68">
        <v>42226</v>
      </c>
      <c r="N370" s="72">
        <v>42347</v>
      </c>
      <c r="O370" s="19">
        <v>0</v>
      </c>
      <c r="P370" s="19">
        <v>0</v>
      </c>
      <c r="Q370" s="26" t="s">
        <v>296</v>
      </c>
      <c r="R370" s="130" t="s">
        <v>314</v>
      </c>
      <c r="S370" s="130" t="s">
        <v>939</v>
      </c>
      <c r="T370" s="26" t="s">
        <v>490</v>
      </c>
      <c r="U370" s="26" t="s">
        <v>494</v>
      </c>
      <c r="V370" s="130" t="s">
        <v>314</v>
      </c>
      <c r="W370" s="130"/>
      <c r="X370" s="130" t="s">
        <v>314</v>
      </c>
      <c r="Y370" s="59" t="s">
        <v>1115</v>
      </c>
      <c r="Z370" s="59"/>
    </row>
    <row r="371" spans="1:26" s="29" customFormat="1" ht="145.19999999999999" x14ac:dyDescent="0.25">
      <c r="A371" s="26">
        <v>2015</v>
      </c>
      <c r="B371" s="26">
        <v>63</v>
      </c>
      <c r="C371" s="159" t="s">
        <v>1097</v>
      </c>
      <c r="D371" s="26" t="s">
        <v>1098</v>
      </c>
      <c r="E371" s="19" t="s">
        <v>766</v>
      </c>
      <c r="F371" s="26" t="s">
        <v>1099</v>
      </c>
      <c r="G371" s="123">
        <v>275000000</v>
      </c>
      <c r="H371" s="23">
        <f t="shared" si="11"/>
        <v>275000000</v>
      </c>
      <c r="I371" s="11"/>
      <c r="J371" s="11"/>
      <c r="K371" s="34">
        <v>42255</v>
      </c>
      <c r="L371" s="53">
        <v>42528</v>
      </c>
      <c r="M371" s="34">
        <v>42255</v>
      </c>
      <c r="N371" s="75">
        <v>42528</v>
      </c>
      <c r="O371" s="19">
        <v>0</v>
      </c>
      <c r="P371" s="34">
        <v>0</v>
      </c>
      <c r="Q371" s="26" t="s">
        <v>302</v>
      </c>
      <c r="R371" s="130" t="s">
        <v>314</v>
      </c>
      <c r="S371" s="130" t="s">
        <v>939</v>
      </c>
      <c r="T371" s="26" t="s">
        <v>490</v>
      </c>
      <c r="U371" s="26" t="s">
        <v>494</v>
      </c>
      <c r="V371" s="130" t="s">
        <v>314</v>
      </c>
      <c r="W371" s="130"/>
      <c r="X371" s="130" t="s">
        <v>314</v>
      </c>
      <c r="Y371" s="19" t="s">
        <v>1115</v>
      </c>
      <c r="Z371" s="19"/>
    </row>
    <row r="372" spans="1:26" s="29" customFormat="1" ht="132" x14ac:dyDescent="0.25">
      <c r="A372" s="26">
        <v>2015</v>
      </c>
      <c r="B372" s="26">
        <v>64</v>
      </c>
      <c r="C372" s="159" t="s">
        <v>1100</v>
      </c>
      <c r="D372" s="26" t="s">
        <v>1101</v>
      </c>
      <c r="E372" s="19" t="s">
        <v>766</v>
      </c>
      <c r="F372" s="26" t="s">
        <v>1102</v>
      </c>
      <c r="G372" s="123">
        <v>430000000</v>
      </c>
      <c r="H372" s="23">
        <f t="shared" si="11"/>
        <v>644352796</v>
      </c>
      <c r="I372" s="11"/>
      <c r="J372" s="11"/>
      <c r="K372" s="34">
        <v>42265</v>
      </c>
      <c r="L372" s="53">
        <v>42325</v>
      </c>
      <c r="M372" s="34">
        <v>42265</v>
      </c>
      <c r="N372" s="34">
        <v>42355</v>
      </c>
      <c r="O372" s="19">
        <v>214352796</v>
      </c>
      <c r="P372" s="19">
        <v>30</v>
      </c>
      <c r="Q372" s="26" t="s">
        <v>302</v>
      </c>
      <c r="R372" s="130" t="s">
        <v>314</v>
      </c>
      <c r="S372" s="130" t="s">
        <v>939</v>
      </c>
      <c r="T372" s="26" t="s">
        <v>490</v>
      </c>
      <c r="U372" s="75" t="s">
        <v>494</v>
      </c>
      <c r="V372" s="130" t="s">
        <v>314</v>
      </c>
      <c r="W372" s="130"/>
      <c r="X372" s="130" t="s">
        <v>314</v>
      </c>
      <c r="Y372" s="19" t="s">
        <v>1115</v>
      </c>
      <c r="Z372" s="19"/>
    </row>
    <row r="373" spans="1:26" ht="171.6" x14ac:dyDescent="0.25">
      <c r="A373" s="57">
        <v>2015</v>
      </c>
      <c r="B373" s="57">
        <v>65</v>
      </c>
      <c r="C373" s="52" t="s">
        <v>1103</v>
      </c>
      <c r="D373" s="50" t="s">
        <v>1104</v>
      </c>
      <c r="E373" s="59" t="s">
        <v>303</v>
      </c>
      <c r="F373" s="50" t="s">
        <v>1105</v>
      </c>
      <c r="G373" s="95">
        <v>24163125</v>
      </c>
      <c r="H373" s="23">
        <f t="shared" si="11"/>
        <v>24163125</v>
      </c>
      <c r="K373" s="68">
        <v>42251</v>
      </c>
      <c r="L373" s="53">
        <v>42403</v>
      </c>
      <c r="M373" s="68">
        <v>42251</v>
      </c>
      <c r="N373" s="72">
        <v>42403</v>
      </c>
      <c r="O373" s="11">
        <v>0</v>
      </c>
      <c r="P373" s="19">
        <v>0</v>
      </c>
      <c r="Q373" s="25" t="s">
        <v>1139</v>
      </c>
      <c r="R373" s="130" t="s">
        <v>314</v>
      </c>
      <c r="S373" s="130" t="s">
        <v>939</v>
      </c>
      <c r="T373" s="26" t="s">
        <v>490</v>
      </c>
      <c r="U373" s="26" t="s">
        <v>494</v>
      </c>
      <c r="V373" s="130" t="s">
        <v>314</v>
      </c>
      <c r="W373" s="130"/>
      <c r="X373" s="130" t="s">
        <v>314</v>
      </c>
      <c r="Y373" s="59" t="s">
        <v>1115</v>
      </c>
      <c r="Z373" s="59"/>
    </row>
    <row r="374" spans="1:26" ht="79.2" x14ac:dyDescent="0.25">
      <c r="A374" s="57">
        <v>2015</v>
      </c>
      <c r="B374" s="57">
        <v>66</v>
      </c>
      <c r="C374" s="150" t="s">
        <v>1106</v>
      </c>
      <c r="D374" s="50" t="s">
        <v>1107</v>
      </c>
      <c r="E374" s="59" t="s">
        <v>304</v>
      </c>
      <c r="F374" s="50" t="s">
        <v>1108</v>
      </c>
      <c r="G374" s="95">
        <v>29750000</v>
      </c>
      <c r="H374" s="48">
        <f t="shared" si="11"/>
        <v>29750000</v>
      </c>
      <c r="K374" s="68">
        <v>42272</v>
      </c>
      <c r="L374" s="53">
        <v>42272</v>
      </c>
      <c r="M374" s="68">
        <v>42272</v>
      </c>
      <c r="N374" s="72">
        <v>42272</v>
      </c>
      <c r="O374" s="19">
        <v>0</v>
      </c>
      <c r="P374" s="19">
        <v>0</v>
      </c>
      <c r="Q374" s="22" t="s">
        <v>295</v>
      </c>
      <c r="R374" s="130" t="s">
        <v>314</v>
      </c>
      <c r="S374" s="130" t="s">
        <v>939</v>
      </c>
      <c r="T374" s="26" t="s">
        <v>490</v>
      </c>
      <c r="U374" s="26" t="s">
        <v>494</v>
      </c>
      <c r="V374" s="130" t="s">
        <v>480</v>
      </c>
      <c r="W374" s="19"/>
      <c r="X374" s="19" t="s">
        <v>314</v>
      </c>
      <c r="Y374" s="59" t="s">
        <v>310</v>
      </c>
      <c r="Z374" s="59" t="s">
        <v>314</v>
      </c>
    </row>
    <row r="375" spans="1:26" ht="105.6" x14ac:dyDescent="0.25">
      <c r="A375" s="57">
        <v>2015</v>
      </c>
      <c r="B375" s="57">
        <v>67</v>
      </c>
      <c r="C375" s="150" t="s">
        <v>1106</v>
      </c>
      <c r="D375" s="142" t="s">
        <v>1109</v>
      </c>
      <c r="E375" s="59" t="s">
        <v>304</v>
      </c>
      <c r="F375" s="142" t="s">
        <v>1110</v>
      </c>
      <c r="G375" s="95">
        <v>37107000</v>
      </c>
      <c r="H375" s="48">
        <f t="shared" si="11"/>
        <v>37107000</v>
      </c>
      <c r="K375" s="68">
        <v>42272</v>
      </c>
      <c r="L375" s="53">
        <v>42272</v>
      </c>
      <c r="M375" s="68">
        <v>42272</v>
      </c>
      <c r="N375" s="72">
        <v>42272</v>
      </c>
      <c r="O375" s="19">
        <v>0</v>
      </c>
      <c r="P375" s="19">
        <v>0</v>
      </c>
      <c r="Q375" s="26" t="s">
        <v>1111</v>
      </c>
      <c r="R375" s="130" t="s">
        <v>314</v>
      </c>
      <c r="S375" s="130" t="s">
        <v>939</v>
      </c>
      <c r="T375" s="26" t="s">
        <v>490</v>
      </c>
      <c r="U375" s="26" t="s">
        <v>494</v>
      </c>
      <c r="V375" s="130" t="s">
        <v>309</v>
      </c>
      <c r="W375" s="34">
        <v>42292</v>
      </c>
      <c r="X375" s="19" t="s">
        <v>314</v>
      </c>
      <c r="Y375" s="59" t="s">
        <v>310</v>
      </c>
      <c r="Z375" s="59" t="s">
        <v>314</v>
      </c>
    </row>
    <row r="376" spans="1:26" s="29" customFormat="1" ht="26.4" x14ac:dyDescent="0.25">
      <c r="A376" s="26">
        <v>2015</v>
      </c>
      <c r="B376" s="26">
        <v>68</v>
      </c>
      <c r="C376" s="159" t="s">
        <v>1112</v>
      </c>
      <c r="D376" s="160" t="s">
        <v>1113</v>
      </c>
      <c r="E376" s="19" t="s">
        <v>304</v>
      </c>
      <c r="F376" s="26" t="s">
        <v>1114</v>
      </c>
      <c r="G376" s="123">
        <v>27840000</v>
      </c>
      <c r="H376" s="23">
        <f t="shared" si="11"/>
        <v>41760000</v>
      </c>
      <c r="I376" s="11"/>
      <c r="J376" s="11"/>
      <c r="K376" s="34">
        <v>42278</v>
      </c>
      <c r="L376" s="53">
        <v>42277</v>
      </c>
      <c r="M376" s="34">
        <v>42278</v>
      </c>
      <c r="N376" s="75">
        <v>42307</v>
      </c>
      <c r="O376" s="19">
        <v>13920000</v>
      </c>
      <c r="P376" s="19">
        <v>30</v>
      </c>
      <c r="Q376" s="26" t="s">
        <v>302</v>
      </c>
      <c r="R376" s="130" t="s">
        <v>314</v>
      </c>
      <c r="S376" s="130" t="s">
        <v>939</v>
      </c>
      <c r="T376" s="26" t="s">
        <v>490</v>
      </c>
      <c r="U376" s="26" t="s">
        <v>494</v>
      </c>
      <c r="V376" s="130" t="s">
        <v>314</v>
      </c>
      <c r="W376" s="130"/>
      <c r="X376" s="130" t="s">
        <v>314</v>
      </c>
      <c r="Y376" s="19" t="s">
        <v>1115</v>
      </c>
      <c r="Z376" s="19"/>
    </row>
    <row r="377" spans="1:26" x14ac:dyDescent="0.25">
      <c r="H377" s="48"/>
      <c r="V377" s="10"/>
    </row>
    <row r="378" spans="1:26" x14ac:dyDescent="0.25">
      <c r="V378" s="10"/>
    </row>
    <row r="379" spans="1:26" x14ac:dyDescent="0.25">
      <c r="V379" s="10"/>
    </row>
    <row r="380" spans="1:26" x14ac:dyDescent="0.25">
      <c r="V380" s="10"/>
    </row>
    <row r="381" spans="1:26" x14ac:dyDescent="0.25">
      <c r="V381" s="10"/>
    </row>
    <row r="382" spans="1:26" x14ac:dyDescent="0.25">
      <c r="V382" s="10"/>
    </row>
    <row r="383" spans="1:26" x14ac:dyDescent="0.25">
      <c r="V383" s="10"/>
    </row>
    <row r="384" spans="1:26" x14ac:dyDescent="0.25">
      <c r="V384" s="10"/>
    </row>
    <row r="385" spans="22:22" x14ac:dyDescent="0.25">
      <c r="V385" s="10"/>
    </row>
    <row r="386" spans="22:22" x14ac:dyDescent="0.25">
      <c r="V386" s="10"/>
    </row>
    <row r="387" spans="22:22" x14ac:dyDescent="0.25">
      <c r="V387" s="10"/>
    </row>
    <row r="388" spans="22:22" x14ac:dyDescent="0.25">
      <c r="V388" s="10"/>
    </row>
    <row r="389" spans="22:22" x14ac:dyDescent="0.25">
      <c r="V389" s="10"/>
    </row>
    <row r="390" spans="22:22" x14ac:dyDescent="0.25">
      <c r="V390" s="10"/>
    </row>
    <row r="391" spans="22:22" x14ac:dyDescent="0.25">
      <c r="V391" s="10"/>
    </row>
    <row r="392" spans="22:22" x14ac:dyDescent="0.25">
      <c r="V392" s="10"/>
    </row>
    <row r="393" spans="22:22" x14ac:dyDescent="0.25">
      <c r="V393" s="10"/>
    </row>
    <row r="394" spans="22:22" x14ac:dyDescent="0.25">
      <c r="V394" s="10"/>
    </row>
    <row r="395" spans="22:22" x14ac:dyDescent="0.25">
      <c r="V395" s="10"/>
    </row>
    <row r="396" spans="22:22" x14ac:dyDescent="0.25">
      <c r="V396" s="10"/>
    </row>
    <row r="397" spans="22:22" x14ac:dyDescent="0.25">
      <c r="V397" s="10"/>
    </row>
    <row r="398" spans="22:22" x14ac:dyDescent="0.25">
      <c r="V398" s="10"/>
    </row>
    <row r="399" spans="22:22" x14ac:dyDescent="0.25">
      <c r="V399" s="10"/>
    </row>
    <row r="400" spans="22:22" x14ac:dyDescent="0.25">
      <c r="V400" s="10"/>
    </row>
    <row r="401" spans="22:22" x14ac:dyDescent="0.25">
      <c r="V401" s="10"/>
    </row>
    <row r="402" spans="22:22" x14ac:dyDescent="0.25">
      <c r="V402" s="10"/>
    </row>
    <row r="403" spans="22:22" x14ac:dyDescent="0.25">
      <c r="V403" s="10"/>
    </row>
    <row r="404" spans="22:22" x14ac:dyDescent="0.25">
      <c r="V404" s="10"/>
    </row>
    <row r="405" spans="22:22" x14ac:dyDescent="0.25">
      <c r="V405" s="10"/>
    </row>
    <row r="406" spans="22:22" x14ac:dyDescent="0.25">
      <c r="V406" s="10"/>
    </row>
    <row r="407" spans="22:22" x14ac:dyDescent="0.25">
      <c r="V407" s="10"/>
    </row>
    <row r="408" spans="22:22" x14ac:dyDescent="0.25">
      <c r="V408" s="10"/>
    </row>
    <row r="409" spans="22:22" x14ac:dyDescent="0.25">
      <c r="V409" s="10"/>
    </row>
    <row r="410" spans="22:22" x14ac:dyDescent="0.25">
      <c r="V410" s="10"/>
    </row>
    <row r="411" spans="22:22" x14ac:dyDescent="0.25">
      <c r="V411" s="10"/>
    </row>
    <row r="412" spans="22:22" x14ac:dyDescent="0.25">
      <c r="V412" s="10"/>
    </row>
    <row r="413" spans="22:22" x14ac:dyDescent="0.25">
      <c r="V413" s="10"/>
    </row>
    <row r="414" spans="22:22" x14ac:dyDescent="0.25">
      <c r="V414" s="10"/>
    </row>
    <row r="415" spans="22:22" x14ac:dyDescent="0.25">
      <c r="V415" s="10"/>
    </row>
    <row r="416" spans="22:22" x14ac:dyDescent="0.25">
      <c r="V416" s="10"/>
    </row>
    <row r="417" spans="22:22" x14ac:dyDescent="0.25">
      <c r="V417" s="10"/>
    </row>
    <row r="418" spans="22:22" x14ac:dyDescent="0.25">
      <c r="V418" s="10"/>
    </row>
    <row r="419" spans="22:22" x14ac:dyDescent="0.25">
      <c r="V419" s="10"/>
    </row>
    <row r="420" spans="22:22" x14ac:dyDescent="0.25">
      <c r="V420" s="10"/>
    </row>
    <row r="421" spans="22:22" x14ac:dyDescent="0.25">
      <c r="V421" s="10"/>
    </row>
    <row r="422" spans="22:22" x14ac:dyDescent="0.25">
      <c r="V422" s="10"/>
    </row>
    <row r="423" spans="22:22" x14ac:dyDescent="0.25">
      <c r="V423" s="10"/>
    </row>
    <row r="424" spans="22:22" x14ac:dyDescent="0.25">
      <c r="V424" s="10"/>
    </row>
    <row r="425" spans="22:22" x14ac:dyDescent="0.25">
      <c r="V425" s="10"/>
    </row>
    <row r="426" spans="22:22" x14ac:dyDescent="0.25">
      <c r="V426" s="10"/>
    </row>
    <row r="427" spans="22:22" x14ac:dyDescent="0.25">
      <c r="V427" s="10"/>
    </row>
    <row r="428" spans="22:22" x14ac:dyDescent="0.25">
      <c r="V428" s="10"/>
    </row>
    <row r="429" spans="22:22" x14ac:dyDescent="0.25">
      <c r="V429" s="10"/>
    </row>
    <row r="430" spans="22:22" x14ac:dyDescent="0.25">
      <c r="V430" s="10"/>
    </row>
    <row r="431" spans="22:22" x14ac:dyDescent="0.25">
      <c r="V431" s="10"/>
    </row>
    <row r="432" spans="22:22" x14ac:dyDescent="0.25">
      <c r="V432" s="10"/>
    </row>
    <row r="433" spans="22:22" x14ac:dyDescent="0.25">
      <c r="V433" s="10"/>
    </row>
    <row r="434" spans="22:22" x14ac:dyDescent="0.25">
      <c r="V434" s="10"/>
    </row>
    <row r="435" spans="22:22" x14ac:dyDescent="0.25">
      <c r="V435" s="10"/>
    </row>
    <row r="436" spans="22:22" x14ac:dyDescent="0.25">
      <c r="V436" s="10"/>
    </row>
    <row r="437" spans="22:22" x14ac:dyDescent="0.25">
      <c r="V437" s="10"/>
    </row>
    <row r="438" spans="22:22" x14ac:dyDescent="0.25">
      <c r="V438" s="10"/>
    </row>
    <row r="439" spans="22:22" x14ac:dyDescent="0.25">
      <c r="V439" s="10"/>
    </row>
    <row r="440" spans="22:22" x14ac:dyDescent="0.25">
      <c r="V440" s="10"/>
    </row>
    <row r="441" spans="22:22" x14ac:dyDescent="0.25">
      <c r="V441" s="10"/>
    </row>
    <row r="442" spans="22:22" x14ac:dyDescent="0.25">
      <c r="V442" s="10"/>
    </row>
    <row r="443" spans="22:22" x14ac:dyDescent="0.25">
      <c r="V443" s="10"/>
    </row>
    <row r="444" spans="22:22" x14ac:dyDescent="0.25">
      <c r="V444" s="10"/>
    </row>
    <row r="445" spans="22:22" x14ac:dyDescent="0.25">
      <c r="V445" s="10"/>
    </row>
    <row r="446" spans="22:22" x14ac:dyDescent="0.25">
      <c r="V446" s="10"/>
    </row>
    <row r="447" spans="22:22" x14ac:dyDescent="0.25">
      <c r="V447" s="10"/>
    </row>
    <row r="448" spans="22:22" x14ac:dyDescent="0.25">
      <c r="V448" s="10"/>
    </row>
    <row r="449" spans="22:22" x14ac:dyDescent="0.25">
      <c r="V449" s="10"/>
    </row>
    <row r="450" spans="22:22" x14ac:dyDescent="0.25">
      <c r="V450" s="10"/>
    </row>
    <row r="451" spans="22:22" x14ac:dyDescent="0.25">
      <c r="V451" s="10"/>
    </row>
    <row r="452" spans="22:22" x14ac:dyDescent="0.25">
      <c r="V452" s="10"/>
    </row>
    <row r="453" spans="22:22" x14ac:dyDescent="0.25">
      <c r="V453" s="10"/>
    </row>
    <row r="454" spans="22:22" x14ac:dyDescent="0.25">
      <c r="V454" s="10"/>
    </row>
    <row r="455" spans="22:22" x14ac:dyDescent="0.25">
      <c r="V455" s="10"/>
    </row>
    <row r="456" spans="22:22" x14ac:dyDescent="0.25">
      <c r="V456" s="10"/>
    </row>
    <row r="457" spans="22:22" x14ac:dyDescent="0.25">
      <c r="V457" s="10"/>
    </row>
    <row r="458" spans="22:22" x14ac:dyDescent="0.25">
      <c r="V458" s="10"/>
    </row>
    <row r="459" spans="22:22" x14ac:dyDescent="0.25">
      <c r="V459" s="10"/>
    </row>
    <row r="460" spans="22:22" x14ac:dyDescent="0.25">
      <c r="V460" s="10"/>
    </row>
    <row r="461" spans="22:22" x14ac:dyDescent="0.25">
      <c r="V461" s="10"/>
    </row>
    <row r="462" spans="22:22" x14ac:dyDescent="0.25">
      <c r="V462" s="10"/>
    </row>
    <row r="463" spans="22:22" x14ac:dyDescent="0.25">
      <c r="V463" s="10"/>
    </row>
    <row r="464" spans="22:22" x14ac:dyDescent="0.25">
      <c r="V464" s="10"/>
    </row>
    <row r="465" spans="22:22" x14ac:dyDescent="0.25">
      <c r="V465" s="10"/>
    </row>
    <row r="466" spans="22:22" x14ac:dyDescent="0.25">
      <c r="V466" s="10"/>
    </row>
    <row r="467" spans="22:22" x14ac:dyDescent="0.25">
      <c r="V467" s="10"/>
    </row>
    <row r="468" spans="22:22" x14ac:dyDescent="0.25">
      <c r="V468" s="10"/>
    </row>
    <row r="469" spans="22:22" x14ac:dyDescent="0.25">
      <c r="V469" s="10"/>
    </row>
    <row r="470" spans="22:22" x14ac:dyDescent="0.25">
      <c r="V470" s="10"/>
    </row>
    <row r="471" spans="22:22" x14ac:dyDescent="0.25">
      <c r="V471" s="10"/>
    </row>
    <row r="472" spans="22:22" x14ac:dyDescent="0.25">
      <c r="V472" s="10"/>
    </row>
    <row r="473" spans="22:22" x14ac:dyDescent="0.25">
      <c r="V473" s="10"/>
    </row>
    <row r="474" spans="22:22" x14ac:dyDescent="0.25">
      <c r="V474" s="10"/>
    </row>
    <row r="475" spans="22:22" x14ac:dyDescent="0.25">
      <c r="V475" s="10"/>
    </row>
    <row r="476" spans="22:22" x14ac:dyDescent="0.25">
      <c r="V476" s="10"/>
    </row>
    <row r="477" spans="22:22" x14ac:dyDescent="0.25">
      <c r="V477" s="10"/>
    </row>
    <row r="478" spans="22:22" x14ac:dyDescent="0.25">
      <c r="V478" s="10"/>
    </row>
    <row r="479" spans="22:22" x14ac:dyDescent="0.25">
      <c r="V479" s="10"/>
    </row>
    <row r="480" spans="22:22" x14ac:dyDescent="0.25">
      <c r="V480" s="10"/>
    </row>
    <row r="481" spans="22:22" x14ac:dyDescent="0.25">
      <c r="V481" s="10"/>
    </row>
    <row r="482" spans="22:22" x14ac:dyDescent="0.25">
      <c r="V482" s="10"/>
    </row>
    <row r="483" spans="22:22" x14ac:dyDescent="0.25">
      <c r="V483" s="10"/>
    </row>
    <row r="484" spans="22:22" x14ac:dyDescent="0.25">
      <c r="V484" s="10"/>
    </row>
    <row r="485" spans="22:22" x14ac:dyDescent="0.25">
      <c r="V485" s="10"/>
    </row>
    <row r="486" spans="22:22" x14ac:dyDescent="0.25">
      <c r="V486" s="10"/>
    </row>
    <row r="487" spans="22:22" x14ac:dyDescent="0.25">
      <c r="V487" s="10"/>
    </row>
    <row r="488" spans="22:22" x14ac:dyDescent="0.25">
      <c r="V488" s="10"/>
    </row>
    <row r="489" spans="22:22" x14ac:dyDescent="0.25">
      <c r="V489" s="10"/>
    </row>
    <row r="490" spans="22:22" x14ac:dyDescent="0.25">
      <c r="V490" s="10"/>
    </row>
    <row r="491" spans="22:22" x14ac:dyDescent="0.25">
      <c r="V491" s="10"/>
    </row>
    <row r="492" spans="22:22" x14ac:dyDescent="0.25">
      <c r="V492" s="10"/>
    </row>
    <row r="493" spans="22:22" x14ac:dyDescent="0.25">
      <c r="V493" s="10"/>
    </row>
    <row r="494" spans="22:22" x14ac:dyDescent="0.25">
      <c r="V494" s="10"/>
    </row>
    <row r="495" spans="22:22" x14ac:dyDescent="0.25">
      <c r="V495" s="10"/>
    </row>
    <row r="496" spans="22:22" x14ac:dyDescent="0.25">
      <c r="V496" s="10"/>
    </row>
    <row r="497" spans="22:22" x14ac:dyDescent="0.25">
      <c r="V497" s="10"/>
    </row>
    <row r="498" spans="22:22" x14ac:dyDescent="0.25">
      <c r="V498" s="10"/>
    </row>
    <row r="499" spans="22:22" x14ac:dyDescent="0.25">
      <c r="V499" s="10"/>
    </row>
    <row r="500" spans="22:22" x14ac:dyDescent="0.25">
      <c r="V500" s="10"/>
    </row>
    <row r="501" spans="22:22" x14ac:dyDescent="0.25">
      <c r="V501" s="10"/>
    </row>
    <row r="502" spans="22:22" x14ac:dyDescent="0.25">
      <c r="V502" s="10"/>
    </row>
    <row r="503" spans="22:22" x14ac:dyDescent="0.25">
      <c r="V503" s="10"/>
    </row>
    <row r="504" spans="22:22" x14ac:dyDescent="0.25">
      <c r="V504" s="10"/>
    </row>
    <row r="505" spans="22:22" x14ac:dyDescent="0.25">
      <c r="V505" s="10"/>
    </row>
    <row r="506" spans="22:22" x14ac:dyDescent="0.25">
      <c r="V506" s="10"/>
    </row>
    <row r="507" spans="22:22" x14ac:dyDescent="0.25">
      <c r="V507" s="10"/>
    </row>
    <row r="508" spans="22:22" x14ac:dyDescent="0.25">
      <c r="V508" s="10"/>
    </row>
    <row r="509" spans="22:22" x14ac:dyDescent="0.25">
      <c r="V509" s="10"/>
    </row>
    <row r="510" spans="22:22" x14ac:dyDescent="0.25">
      <c r="V510" s="10"/>
    </row>
    <row r="511" spans="22:22" x14ac:dyDescent="0.25">
      <c r="V511" s="10"/>
    </row>
    <row r="512" spans="22:22" x14ac:dyDescent="0.25">
      <c r="V512" s="10"/>
    </row>
    <row r="513" spans="22:22" x14ac:dyDescent="0.25">
      <c r="V513" s="10"/>
    </row>
    <row r="514" spans="22:22" x14ac:dyDescent="0.25">
      <c r="V514" s="10"/>
    </row>
    <row r="515" spans="22:22" x14ac:dyDescent="0.25">
      <c r="V515" s="10"/>
    </row>
    <row r="516" spans="22:22" x14ac:dyDescent="0.25">
      <c r="V516" s="10"/>
    </row>
    <row r="517" spans="22:22" x14ac:dyDescent="0.25">
      <c r="V517" s="10"/>
    </row>
    <row r="518" spans="22:22" x14ac:dyDescent="0.25">
      <c r="V518" s="10"/>
    </row>
    <row r="519" spans="22:22" x14ac:dyDescent="0.25">
      <c r="V519" s="10"/>
    </row>
    <row r="520" spans="22:22" x14ac:dyDescent="0.25">
      <c r="V520" s="10"/>
    </row>
    <row r="521" spans="22:22" x14ac:dyDescent="0.25">
      <c r="V521" s="10"/>
    </row>
    <row r="522" spans="22:22" x14ac:dyDescent="0.25">
      <c r="V522" s="10"/>
    </row>
    <row r="523" spans="22:22" x14ac:dyDescent="0.25">
      <c r="V523" s="10"/>
    </row>
    <row r="524" spans="22:22" x14ac:dyDescent="0.25">
      <c r="V524" s="10"/>
    </row>
    <row r="525" spans="22:22" x14ac:dyDescent="0.25">
      <c r="V525" s="10"/>
    </row>
    <row r="526" spans="22:22" x14ac:dyDescent="0.25">
      <c r="V526" s="10"/>
    </row>
    <row r="527" spans="22:22" x14ac:dyDescent="0.25">
      <c r="V527" s="10"/>
    </row>
    <row r="528" spans="22:22" x14ac:dyDescent="0.25">
      <c r="V528" s="10"/>
    </row>
    <row r="529" spans="22:22" x14ac:dyDescent="0.25">
      <c r="V529" s="10"/>
    </row>
    <row r="530" spans="22:22" x14ac:dyDescent="0.25">
      <c r="V530" s="10"/>
    </row>
    <row r="531" spans="22:22" x14ac:dyDescent="0.25">
      <c r="V531" s="10"/>
    </row>
    <row r="532" spans="22:22" x14ac:dyDescent="0.25">
      <c r="V532" s="10"/>
    </row>
    <row r="533" spans="22:22" x14ac:dyDescent="0.25">
      <c r="V533" s="10"/>
    </row>
    <row r="534" spans="22:22" x14ac:dyDescent="0.25">
      <c r="V534" s="10"/>
    </row>
    <row r="535" spans="22:22" x14ac:dyDescent="0.25">
      <c r="V535" s="10"/>
    </row>
    <row r="536" spans="22:22" x14ac:dyDescent="0.25">
      <c r="V536" s="10"/>
    </row>
    <row r="537" spans="22:22" x14ac:dyDescent="0.25">
      <c r="V537" s="10"/>
    </row>
    <row r="538" spans="22:22" x14ac:dyDescent="0.25">
      <c r="V538" s="10"/>
    </row>
    <row r="539" spans="22:22" x14ac:dyDescent="0.25">
      <c r="V539" s="10"/>
    </row>
    <row r="540" spans="22:22" x14ac:dyDescent="0.25">
      <c r="V540" s="10"/>
    </row>
    <row r="541" spans="22:22" x14ac:dyDescent="0.25">
      <c r="V541" s="10"/>
    </row>
    <row r="542" spans="22:22" x14ac:dyDescent="0.25">
      <c r="V542" s="10"/>
    </row>
    <row r="543" spans="22:22" x14ac:dyDescent="0.25">
      <c r="V543" s="10"/>
    </row>
    <row r="544" spans="22:22" x14ac:dyDescent="0.25">
      <c r="V544" s="10"/>
    </row>
    <row r="545" spans="22:22" x14ac:dyDescent="0.25">
      <c r="V545" s="10"/>
    </row>
    <row r="546" spans="22:22" x14ac:dyDescent="0.25">
      <c r="V546" s="10"/>
    </row>
    <row r="547" spans="22:22" x14ac:dyDescent="0.25">
      <c r="V547" s="10"/>
    </row>
    <row r="548" spans="22:22" x14ac:dyDescent="0.25">
      <c r="V548" s="10"/>
    </row>
    <row r="549" spans="22:22" x14ac:dyDescent="0.25">
      <c r="V549" s="10"/>
    </row>
    <row r="550" spans="22:22" x14ac:dyDescent="0.25">
      <c r="V550" s="10"/>
    </row>
    <row r="551" spans="22:22" x14ac:dyDescent="0.25">
      <c r="V551" s="10"/>
    </row>
    <row r="552" spans="22:22" x14ac:dyDescent="0.25">
      <c r="V552" s="10"/>
    </row>
    <row r="553" spans="22:22" x14ac:dyDescent="0.25">
      <c r="V553" s="10"/>
    </row>
    <row r="554" spans="22:22" x14ac:dyDescent="0.25">
      <c r="V554" s="10"/>
    </row>
    <row r="555" spans="22:22" x14ac:dyDescent="0.25">
      <c r="V555" s="10"/>
    </row>
    <row r="556" spans="22:22" x14ac:dyDescent="0.25">
      <c r="V556" s="10"/>
    </row>
    <row r="557" spans="22:22" x14ac:dyDescent="0.25">
      <c r="V557" s="10"/>
    </row>
    <row r="558" spans="22:22" x14ac:dyDescent="0.25">
      <c r="V558" s="10"/>
    </row>
    <row r="559" spans="22:22" x14ac:dyDescent="0.25">
      <c r="V559" s="10"/>
    </row>
    <row r="560" spans="22:22" x14ac:dyDescent="0.25">
      <c r="V560" s="10"/>
    </row>
    <row r="561" spans="22:22" x14ac:dyDescent="0.25">
      <c r="V561" s="10"/>
    </row>
    <row r="562" spans="22:22" x14ac:dyDescent="0.25">
      <c r="V562" s="10"/>
    </row>
    <row r="563" spans="22:22" x14ac:dyDescent="0.25">
      <c r="V563" s="10"/>
    </row>
    <row r="564" spans="22:22" x14ac:dyDescent="0.25">
      <c r="V564" s="10"/>
    </row>
    <row r="565" spans="22:22" x14ac:dyDescent="0.25">
      <c r="V565" s="10"/>
    </row>
    <row r="566" spans="22:22" x14ac:dyDescent="0.25">
      <c r="V566" s="10"/>
    </row>
    <row r="567" spans="22:22" x14ac:dyDescent="0.25">
      <c r="V567" s="10"/>
    </row>
    <row r="568" spans="22:22" x14ac:dyDescent="0.25">
      <c r="V568" s="10"/>
    </row>
    <row r="569" spans="22:22" x14ac:dyDescent="0.25">
      <c r="V569" s="10"/>
    </row>
    <row r="570" spans="22:22" x14ac:dyDescent="0.25">
      <c r="V570" s="10"/>
    </row>
    <row r="571" spans="22:22" x14ac:dyDescent="0.25">
      <c r="V571" s="10"/>
    </row>
    <row r="572" spans="22:22" x14ac:dyDescent="0.25">
      <c r="V572" s="10"/>
    </row>
    <row r="573" spans="22:22" x14ac:dyDescent="0.25">
      <c r="V573" s="10"/>
    </row>
    <row r="574" spans="22:22" x14ac:dyDescent="0.25">
      <c r="V574" s="10"/>
    </row>
    <row r="575" spans="22:22" x14ac:dyDescent="0.25">
      <c r="V575" s="10"/>
    </row>
    <row r="576" spans="22:22" x14ac:dyDescent="0.25">
      <c r="V576" s="10"/>
    </row>
    <row r="577" spans="22:22" x14ac:dyDescent="0.25">
      <c r="V577" s="10"/>
    </row>
    <row r="578" spans="22:22" x14ac:dyDescent="0.25">
      <c r="V578" s="10"/>
    </row>
    <row r="579" spans="22:22" x14ac:dyDescent="0.25">
      <c r="V579" s="10"/>
    </row>
    <row r="580" spans="22:22" x14ac:dyDescent="0.25">
      <c r="V580" s="10"/>
    </row>
    <row r="581" spans="22:22" x14ac:dyDescent="0.25">
      <c r="V581" s="10"/>
    </row>
    <row r="582" spans="22:22" x14ac:dyDescent="0.25">
      <c r="V582" s="10"/>
    </row>
    <row r="583" spans="22:22" x14ac:dyDescent="0.25">
      <c r="V583" s="10"/>
    </row>
    <row r="584" spans="22:22" x14ac:dyDescent="0.25">
      <c r="V584" s="10"/>
    </row>
    <row r="585" spans="22:22" x14ac:dyDescent="0.25">
      <c r="V585" s="10"/>
    </row>
    <row r="586" spans="22:22" x14ac:dyDescent="0.25">
      <c r="V586" s="10"/>
    </row>
    <row r="587" spans="22:22" x14ac:dyDescent="0.25">
      <c r="V587" s="10"/>
    </row>
    <row r="588" spans="22:22" x14ac:dyDescent="0.25">
      <c r="V588" s="10"/>
    </row>
    <row r="589" spans="22:22" x14ac:dyDescent="0.25">
      <c r="V589" s="10"/>
    </row>
    <row r="590" spans="22:22" x14ac:dyDescent="0.25">
      <c r="V590" s="10"/>
    </row>
    <row r="591" spans="22:22" x14ac:dyDescent="0.25">
      <c r="V591" s="10"/>
    </row>
    <row r="592" spans="22:22" x14ac:dyDescent="0.25">
      <c r="V592" s="10"/>
    </row>
    <row r="593" spans="22:22" x14ac:dyDescent="0.25">
      <c r="V593" s="10"/>
    </row>
    <row r="594" spans="22:22" x14ac:dyDescent="0.25">
      <c r="V594" s="10"/>
    </row>
    <row r="595" spans="22:22" x14ac:dyDescent="0.25">
      <c r="V595" s="10"/>
    </row>
    <row r="596" spans="22:22" x14ac:dyDescent="0.25">
      <c r="V596" s="10"/>
    </row>
    <row r="597" spans="22:22" x14ac:dyDescent="0.25">
      <c r="V597" s="10"/>
    </row>
    <row r="598" spans="22:22" x14ac:dyDescent="0.25">
      <c r="V598" s="10"/>
    </row>
    <row r="599" spans="22:22" x14ac:dyDescent="0.25">
      <c r="V599" s="10"/>
    </row>
    <row r="600" spans="22:22" x14ac:dyDescent="0.25">
      <c r="V600" s="10"/>
    </row>
    <row r="601" spans="22:22" x14ac:dyDescent="0.25">
      <c r="V601" s="10"/>
    </row>
    <row r="602" spans="22:22" x14ac:dyDescent="0.25">
      <c r="V602" s="10"/>
    </row>
    <row r="603" spans="22:22" x14ac:dyDescent="0.25">
      <c r="V603" s="10"/>
    </row>
    <row r="604" spans="22:22" x14ac:dyDescent="0.25">
      <c r="V604" s="10"/>
    </row>
    <row r="605" spans="22:22" x14ac:dyDescent="0.25">
      <c r="V605" s="10"/>
    </row>
    <row r="606" spans="22:22" x14ac:dyDescent="0.25">
      <c r="V606" s="10"/>
    </row>
    <row r="607" spans="22:22" x14ac:dyDescent="0.25">
      <c r="V607" s="10"/>
    </row>
    <row r="608" spans="22:22" x14ac:dyDescent="0.25">
      <c r="V608" s="10"/>
    </row>
    <row r="609" spans="22:22" x14ac:dyDescent="0.25">
      <c r="V609" s="10"/>
    </row>
    <row r="610" spans="22:22" x14ac:dyDescent="0.25">
      <c r="V610" s="10"/>
    </row>
    <row r="611" spans="22:22" x14ac:dyDescent="0.25">
      <c r="V611" s="10"/>
    </row>
    <row r="612" spans="22:22" x14ac:dyDescent="0.25">
      <c r="V612" s="10"/>
    </row>
    <row r="613" spans="22:22" x14ac:dyDescent="0.25">
      <c r="V613" s="10"/>
    </row>
    <row r="614" spans="22:22" x14ac:dyDescent="0.25">
      <c r="V614" s="10"/>
    </row>
    <row r="615" spans="22:22" x14ac:dyDescent="0.25">
      <c r="V615" s="10"/>
    </row>
    <row r="616" spans="22:22" x14ac:dyDescent="0.25">
      <c r="V616" s="10"/>
    </row>
    <row r="617" spans="22:22" x14ac:dyDescent="0.25">
      <c r="V617" s="10"/>
    </row>
    <row r="618" spans="22:22" x14ac:dyDescent="0.25">
      <c r="V618" s="10"/>
    </row>
    <row r="619" spans="22:22" x14ac:dyDescent="0.25">
      <c r="V619" s="10"/>
    </row>
    <row r="620" spans="22:22" x14ac:dyDescent="0.25">
      <c r="V620" s="10"/>
    </row>
    <row r="621" spans="22:22" x14ac:dyDescent="0.25">
      <c r="V621" s="10"/>
    </row>
    <row r="622" spans="22:22" x14ac:dyDescent="0.25">
      <c r="V622" s="10"/>
    </row>
    <row r="623" spans="22:22" x14ac:dyDescent="0.25">
      <c r="V623" s="10"/>
    </row>
    <row r="624" spans="22:22" x14ac:dyDescent="0.25">
      <c r="V624" s="10"/>
    </row>
    <row r="625" spans="22:22" x14ac:dyDescent="0.25">
      <c r="V625" s="10"/>
    </row>
    <row r="626" spans="22:22" x14ac:dyDescent="0.25">
      <c r="V626" s="10"/>
    </row>
    <row r="627" spans="22:22" x14ac:dyDescent="0.25">
      <c r="V627" s="10"/>
    </row>
    <row r="628" spans="22:22" x14ac:dyDescent="0.25">
      <c r="V628" s="10"/>
    </row>
    <row r="629" spans="22:22" x14ac:dyDescent="0.25">
      <c r="V629" s="10"/>
    </row>
    <row r="630" spans="22:22" x14ac:dyDescent="0.25">
      <c r="V630" s="10"/>
    </row>
    <row r="631" spans="22:22" x14ac:dyDescent="0.25">
      <c r="V631" s="10"/>
    </row>
    <row r="632" spans="22:22" x14ac:dyDescent="0.25">
      <c r="V632" s="10"/>
    </row>
    <row r="633" spans="22:22" x14ac:dyDescent="0.25">
      <c r="V633" s="10"/>
    </row>
    <row r="634" spans="22:22" x14ac:dyDescent="0.25">
      <c r="V634" s="10"/>
    </row>
    <row r="635" spans="22:22" x14ac:dyDescent="0.25">
      <c r="V635" s="10"/>
    </row>
    <row r="636" spans="22:22" x14ac:dyDescent="0.25">
      <c r="V636" s="10"/>
    </row>
    <row r="637" spans="22:22" x14ac:dyDescent="0.25">
      <c r="V637" s="10"/>
    </row>
    <row r="638" spans="22:22" x14ac:dyDescent="0.25">
      <c r="V638" s="10"/>
    </row>
    <row r="639" spans="22:22" x14ac:dyDescent="0.25">
      <c r="V639" s="10"/>
    </row>
    <row r="640" spans="22:22" x14ac:dyDescent="0.25">
      <c r="V640" s="10"/>
    </row>
    <row r="641" spans="22:22" x14ac:dyDescent="0.25">
      <c r="V641" s="10"/>
    </row>
    <row r="642" spans="22:22" x14ac:dyDescent="0.25">
      <c r="V642" s="10"/>
    </row>
    <row r="643" spans="22:22" x14ac:dyDescent="0.25">
      <c r="V643" s="10"/>
    </row>
    <row r="644" spans="22:22" x14ac:dyDescent="0.25">
      <c r="V644" s="10"/>
    </row>
    <row r="645" spans="22:22" x14ac:dyDescent="0.25">
      <c r="V645" s="10"/>
    </row>
    <row r="646" spans="22:22" x14ac:dyDescent="0.25">
      <c r="V646" s="10"/>
    </row>
    <row r="647" spans="22:22" x14ac:dyDescent="0.25">
      <c r="V647" s="10"/>
    </row>
    <row r="648" spans="22:22" x14ac:dyDescent="0.25">
      <c r="V648" s="10"/>
    </row>
    <row r="649" spans="22:22" x14ac:dyDescent="0.25">
      <c r="V649" s="10"/>
    </row>
    <row r="650" spans="22:22" x14ac:dyDescent="0.25">
      <c r="V650" s="10"/>
    </row>
    <row r="651" spans="22:22" x14ac:dyDescent="0.25">
      <c r="V651" s="10"/>
    </row>
    <row r="652" spans="22:22" x14ac:dyDescent="0.25">
      <c r="V652" s="10"/>
    </row>
    <row r="653" spans="22:22" x14ac:dyDescent="0.25">
      <c r="V653" s="10"/>
    </row>
    <row r="654" spans="22:22" x14ac:dyDescent="0.25">
      <c r="V654" s="10"/>
    </row>
    <row r="655" spans="22:22" x14ac:dyDescent="0.25">
      <c r="V655" s="10"/>
    </row>
    <row r="656" spans="22:22" x14ac:dyDescent="0.25">
      <c r="V656" s="10"/>
    </row>
    <row r="657" spans="22:22" x14ac:dyDescent="0.25">
      <c r="V657" s="10"/>
    </row>
    <row r="658" spans="22:22" x14ac:dyDescent="0.25">
      <c r="V658" s="10"/>
    </row>
    <row r="659" spans="22:22" x14ac:dyDescent="0.25">
      <c r="V659" s="10"/>
    </row>
    <row r="660" spans="22:22" x14ac:dyDescent="0.25">
      <c r="V660" s="10"/>
    </row>
    <row r="661" spans="22:22" x14ac:dyDescent="0.25">
      <c r="V661" s="10"/>
    </row>
    <row r="662" spans="22:22" x14ac:dyDescent="0.25">
      <c r="V662" s="10"/>
    </row>
    <row r="663" spans="22:22" x14ac:dyDescent="0.25">
      <c r="V663" s="10"/>
    </row>
    <row r="664" spans="22:22" x14ac:dyDescent="0.25">
      <c r="V664" s="10"/>
    </row>
    <row r="665" spans="22:22" x14ac:dyDescent="0.25">
      <c r="V665" s="10"/>
    </row>
    <row r="666" spans="22:22" x14ac:dyDescent="0.25">
      <c r="V666" s="10"/>
    </row>
    <row r="667" spans="22:22" x14ac:dyDescent="0.25">
      <c r="V667" s="10"/>
    </row>
    <row r="668" spans="22:22" x14ac:dyDescent="0.25">
      <c r="V668" s="10"/>
    </row>
    <row r="669" spans="22:22" x14ac:dyDescent="0.25">
      <c r="V669" s="10"/>
    </row>
    <row r="670" spans="22:22" x14ac:dyDescent="0.25">
      <c r="V670" s="10"/>
    </row>
    <row r="671" spans="22:22" x14ac:dyDescent="0.25">
      <c r="V671" s="10"/>
    </row>
    <row r="672" spans="22:22" x14ac:dyDescent="0.25">
      <c r="V672" s="10"/>
    </row>
    <row r="673" spans="22:22" x14ac:dyDescent="0.25">
      <c r="V673" s="10"/>
    </row>
    <row r="674" spans="22:22" x14ac:dyDescent="0.25">
      <c r="V674" s="10"/>
    </row>
    <row r="675" spans="22:22" x14ac:dyDescent="0.25">
      <c r="V675" s="10"/>
    </row>
    <row r="676" spans="22:22" x14ac:dyDescent="0.25">
      <c r="V676" s="10"/>
    </row>
    <row r="677" spans="22:22" x14ac:dyDescent="0.25">
      <c r="V677" s="10"/>
    </row>
    <row r="678" spans="22:22" x14ac:dyDescent="0.25">
      <c r="V678" s="10"/>
    </row>
    <row r="679" spans="22:22" x14ac:dyDescent="0.25">
      <c r="V679" s="10"/>
    </row>
    <row r="680" spans="22:22" x14ac:dyDescent="0.25">
      <c r="V680" s="10"/>
    </row>
    <row r="681" spans="22:22" x14ac:dyDescent="0.25">
      <c r="V681" s="10"/>
    </row>
    <row r="682" spans="22:22" x14ac:dyDescent="0.25">
      <c r="V682" s="10"/>
    </row>
    <row r="683" spans="22:22" x14ac:dyDescent="0.25">
      <c r="V683" s="10"/>
    </row>
    <row r="684" spans="22:22" x14ac:dyDescent="0.25">
      <c r="V684" s="10"/>
    </row>
    <row r="685" spans="22:22" x14ac:dyDescent="0.25">
      <c r="V685" s="10"/>
    </row>
    <row r="686" spans="22:22" x14ac:dyDescent="0.25">
      <c r="V686" s="10"/>
    </row>
    <row r="687" spans="22:22" x14ac:dyDescent="0.25">
      <c r="V687" s="10"/>
    </row>
    <row r="688" spans="22:22" x14ac:dyDescent="0.25">
      <c r="V688" s="10"/>
    </row>
    <row r="689" spans="22:22" x14ac:dyDescent="0.25">
      <c r="V689" s="10"/>
    </row>
    <row r="690" spans="22:22" x14ac:dyDescent="0.25">
      <c r="V690" s="10"/>
    </row>
    <row r="691" spans="22:22" x14ac:dyDescent="0.25">
      <c r="V691" s="10"/>
    </row>
    <row r="692" spans="22:22" x14ac:dyDescent="0.25">
      <c r="V692" s="10"/>
    </row>
    <row r="693" spans="22:22" x14ac:dyDescent="0.25">
      <c r="V693" s="10"/>
    </row>
    <row r="694" spans="22:22" x14ac:dyDescent="0.25">
      <c r="V694" s="10"/>
    </row>
    <row r="695" spans="22:22" x14ac:dyDescent="0.25">
      <c r="V695" s="10"/>
    </row>
    <row r="696" spans="22:22" x14ac:dyDescent="0.25">
      <c r="V696" s="10"/>
    </row>
    <row r="697" spans="22:22" x14ac:dyDescent="0.25">
      <c r="V697" s="10"/>
    </row>
    <row r="698" spans="22:22" x14ac:dyDescent="0.25">
      <c r="V698" s="10"/>
    </row>
    <row r="699" spans="22:22" x14ac:dyDescent="0.25">
      <c r="V699" s="10"/>
    </row>
    <row r="700" spans="22:22" x14ac:dyDescent="0.25">
      <c r="V700" s="10"/>
    </row>
    <row r="701" spans="22:22" x14ac:dyDescent="0.25">
      <c r="V701" s="10"/>
    </row>
    <row r="702" spans="22:22" x14ac:dyDescent="0.25">
      <c r="V702" s="10"/>
    </row>
    <row r="703" spans="22:22" x14ac:dyDescent="0.25">
      <c r="V703" s="10"/>
    </row>
    <row r="704" spans="22:22" x14ac:dyDescent="0.25">
      <c r="V704" s="10"/>
    </row>
    <row r="705" spans="22:22" x14ac:dyDescent="0.25">
      <c r="V705" s="10"/>
    </row>
    <row r="706" spans="22:22" x14ac:dyDescent="0.25">
      <c r="V706" s="10"/>
    </row>
    <row r="707" spans="22:22" x14ac:dyDescent="0.25">
      <c r="V707" s="10"/>
    </row>
    <row r="708" spans="22:22" x14ac:dyDescent="0.25">
      <c r="V708" s="10"/>
    </row>
    <row r="709" spans="22:22" x14ac:dyDescent="0.25">
      <c r="V709" s="10"/>
    </row>
    <row r="710" spans="22:22" x14ac:dyDescent="0.25">
      <c r="V710" s="10"/>
    </row>
    <row r="711" spans="22:22" x14ac:dyDescent="0.25">
      <c r="V711" s="10"/>
    </row>
    <row r="712" spans="22:22" x14ac:dyDescent="0.25">
      <c r="V712" s="10"/>
    </row>
    <row r="713" spans="22:22" x14ac:dyDescent="0.25">
      <c r="V713" s="10"/>
    </row>
    <row r="714" spans="22:22" x14ac:dyDescent="0.25">
      <c r="V714" s="10"/>
    </row>
    <row r="715" spans="22:22" x14ac:dyDescent="0.25">
      <c r="V715" s="10"/>
    </row>
    <row r="716" spans="22:22" x14ac:dyDescent="0.25">
      <c r="V716" s="10"/>
    </row>
    <row r="717" spans="22:22" x14ac:dyDescent="0.25">
      <c r="V717" s="10"/>
    </row>
    <row r="718" spans="22:22" x14ac:dyDescent="0.25">
      <c r="V718" s="10"/>
    </row>
    <row r="719" spans="22:22" x14ac:dyDescent="0.25">
      <c r="V719" s="10"/>
    </row>
    <row r="720" spans="22:22" x14ac:dyDescent="0.25">
      <c r="V720" s="10"/>
    </row>
    <row r="721" spans="22:22" x14ac:dyDescent="0.25">
      <c r="V721" s="10"/>
    </row>
    <row r="722" spans="22:22" x14ac:dyDescent="0.25">
      <c r="V722" s="10"/>
    </row>
    <row r="723" spans="22:22" x14ac:dyDescent="0.25">
      <c r="V723" s="10"/>
    </row>
    <row r="724" spans="22:22" x14ac:dyDescent="0.25">
      <c r="V724" s="10"/>
    </row>
    <row r="725" spans="22:22" x14ac:dyDescent="0.25">
      <c r="V725" s="10"/>
    </row>
    <row r="726" spans="22:22" x14ac:dyDescent="0.25">
      <c r="V726" s="10"/>
    </row>
    <row r="727" spans="22:22" x14ac:dyDescent="0.25">
      <c r="V727" s="10"/>
    </row>
    <row r="728" spans="22:22" x14ac:dyDescent="0.25">
      <c r="V728" s="10"/>
    </row>
    <row r="729" spans="22:22" x14ac:dyDescent="0.25">
      <c r="V729" s="10"/>
    </row>
    <row r="730" spans="22:22" x14ac:dyDescent="0.25">
      <c r="V730" s="10"/>
    </row>
    <row r="731" spans="22:22" x14ac:dyDescent="0.25">
      <c r="V731" s="10"/>
    </row>
    <row r="732" spans="22:22" x14ac:dyDescent="0.25">
      <c r="V732" s="10"/>
    </row>
    <row r="733" spans="22:22" x14ac:dyDescent="0.25">
      <c r="V733" s="10"/>
    </row>
    <row r="734" spans="22:22" x14ac:dyDescent="0.25">
      <c r="V734" s="10"/>
    </row>
    <row r="735" spans="22:22" x14ac:dyDescent="0.25">
      <c r="V735" s="10"/>
    </row>
    <row r="736" spans="22:22" x14ac:dyDescent="0.25">
      <c r="V736" s="10"/>
    </row>
    <row r="737" spans="22:22" x14ac:dyDescent="0.25">
      <c r="V737" s="10"/>
    </row>
    <row r="738" spans="22:22" x14ac:dyDescent="0.25">
      <c r="V738" s="10"/>
    </row>
    <row r="739" spans="22:22" x14ac:dyDescent="0.25">
      <c r="V739" s="10"/>
    </row>
    <row r="740" spans="22:22" x14ac:dyDescent="0.25">
      <c r="V740" s="10"/>
    </row>
    <row r="741" spans="22:22" x14ac:dyDescent="0.25">
      <c r="V741" s="10"/>
    </row>
    <row r="742" spans="22:22" x14ac:dyDescent="0.25">
      <c r="V742" s="10"/>
    </row>
    <row r="743" spans="22:22" x14ac:dyDescent="0.25">
      <c r="V743" s="10"/>
    </row>
    <row r="744" spans="22:22" x14ac:dyDescent="0.25">
      <c r="V744" s="10"/>
    </row>
    <row r="745" spans="22:22" x14ac:dyDescent="0.25">
      <c r="V745" s="10"/>
    </row>
    <row r="746" spans="22:22" x14ac:dyDescent="0.25">
      <c r="V746" s="10"/>
    </row>
    <row r="747" spans="22:22" x14ac:dyDescent="0.25">
      <c r="V747" s="10"/>
    </row>
    <row r="748" spans="22:22" x14ac:dyDescent="0.25">
      <c r="V748" s="10"/>
    </row>
    <row r="749" spans="22:22" x14ac:dyDescent="0.25">
      <c r="V749" s="10"/>
    </row>
    <row r="750" spans="22:22" x14ac:dyDescent="0.25">
      <c r="V750" s="10"/>
    </row>
    <row r="751" spans="22:22" x14ac:dyDescent="0.25">
      <c r="V751" s="10"/>
    </row>
    <row r="752" spans="22:22" x14ac:dyDescent="0.25">
      <c r="V752" s="10"/>
    </row>
    <row r="753" spans="22:22" x14ac:dyDescent="0.25">
      <c r="V753" s="10"/>
    </row>
    <row r="754" spans="22:22" x14ac:dyDescent="0.25">
      <c r="V754" s="10"/>
    </row>
    <row r="755" spans="22:22" x14ac:dyDescent="0.25">
      <c r="V755" s="10"/>
    </row>
    <row r="756" spans="22:22" x14ac:dyDescent="0.25">
      <c r="V756" s="10"/>
    </row>
    <row r="757" spans="22:22" x14ac:dyDescent="0.25">
      <c r="V757" s="10"/>
    </row>
    <row r="758" spans="22:22" x14ac:dyDescent="0.25">
      <c r="V758" s="10"/>
    </row>
    <row r="759" spans="22:22" x14ac:dyDescent="0.25">
      <c r="V759" s="10"/>
    </row>
    <row r="760" spans="22:22" x14ac:dyDescent="0.25">
      <c r="V760" s="10"/>
    </row>
    <row r="761" spans="22:22" x14ac:dyDescent="0.25">
      <c r="V761" s="10"/>
    </row>
    <row r="762" spans="22:22" x14ac:dyDescent="0.25">
      <c r="V762" s="10"/>
    </row>
    <row r="763" spans="22:22" x14ac:dyDescent="0.25">
      <c r="V763" s="10"/>
    </row>
    <row r="764" spans="22:22" x14ac:dyDescent="0.25">
      <c r="V764" s="10"/>
    </row>
    <row r="765" spans="22:22" x14ac:dyDescent="0.25">
      <c r="V765" s="10"/>
    </row>
    <row r="766" spans="22:22" x14ac:dyDescent="0.25">
      <c r="V766" s="10"/>
    </row>
    <row r="767" spans="22:22" x14ac:dyDescent="0.25">
      <c r="V767" s="10"/>
    </row>
    <row r="768" spans="22:22" x14ac:dyDescent="0.25">
      <c r="V768" s="10"/>
    </row>
    <row r="769" spans="22:22" x14ac:dyDescent="0.25">
      <c r="V769" s="10"/>
    </row>
    <row r="770" spans="22:22" x14ac:dyDescent="0.25">
      <c r="V770" s="10"/>
    </row>
    <row r="771" spans="22:22" x14ac:dyDescent="0.25">
      <c r="V771" s="10"/>
    </row>
    <row r="772" spans="22:22" x14ac:dyDescent="0.25">
      <c r="V772" s="10"/>
    </row>
    <row r="773" spans="22:22" x14ac:dyDescent="0.25">
      <c r="V773" s="10"/>
    </row>
    <row r="774" spans="22:22" x14ac:dyDescent="0.25">
      <c r="V774" s="10"/>
    </row>
    <row r="775" spans="22:22" x14ac:dyDescent="0.25">
      <c r="V775" s="10"/>
    </row>
    <row r="776" spans="22:22" x14ac:dyDescent="0.25">
      <c r="V776" s="10"/>
    </row>
    <row r="777" spans="22:22" x14ac:dyDescent="0.25">
      <c r="V777" s="10"/>
    </row>
    <row r="778" spans="22:22" x14ac:dyDescent="0.25">
      <c r="V778" s="10"/>
    </row>
    <row r="779" spans="22:22" x14ac:dyDescent="0.25">
      <c r="V779" s="10"/>
    </row>
    <row r="780" spans="22:22" x14ac:dyDescent="0.25">
      <c r="V780" s="10"/>
    </row>
    <row r="781" spans="22:22" x14ac:dyDescent="0.25">
      <c r="V781" s="10"/>
    </row>
    <row r="782" spans="22:22" x14ac:dyDescent="0.25">
      <c r="V782" s="10"/>
    </row>
    <row r="783" spans="22:22" x14ac:dyDescent="0.25">
      <c r="V783" s="10"/>
    </row>
    <row r="784" spans="22:22" x14ac:dyDescent="0.25">
      <c r="V784" s="10"/>
    </row>
    <row r="785" spans="22:22" x14ac:dyDescent="0.25">
      <c r="V785" s="10"/>
    </row>
    <row r="786" spans="22:22" x14ac:dyDescent="0.25">
      <c r="V786" s="10"/>
    </row>
    <row r="787" spans="22:22" x14ac:dyDescent="0.25">
      <c r="V787" s="10"/>
    </row>
    <row r="788" spans="22:22" x14ac:dyDescent="0.25">
      <c r="V788" s="10"/>
    </row>
    <row r="789" spans="22:22" x14ac:dyDescent="0.25">
      <c r="V789" s="10"/>
    </row>
    <row r="790" spans="22:22" x14ac:dyDescent="0.25">
      <c r="V790" s="10"/>
    </row>
    <row r="791" spans="22:22" x14ac:dyDescent="0.25">
      <c r="V791" s="10"/>
    </row>
    <row r="792" spans="22:22" x14ac:dyDescent="0.25">
      <c r="V792" s="10"/>
    </row>
    <row r="793" spans="22:22" x14ac:dyDescent="0.25">
      <c r="V793" s="10"/>
    </row>
    <row r="794" spans="22:22" x14ac:dyDescent="0.25">
      <c r="V794" s="10"/>
    </row>
    <row r="795" spans="22:22" x14ac:dyDescent="0.25">
      <c r="V795" s="10"/>
    </row>
    <row r="796" spans="22:22" x14ac:dyDescent="0.25">
      <c r="V796" s="10"/>
    </row>
    <row r="797" spans="22:22" x14ac:dyDescent="0.25">
      <c r="V797" s="10"/>
    </row>
    <row r="798" spans="22:22" x14ac:dyDescent="0.25">
      <c r="V798" s="10"/>
    </row>
    <row r="799" spans="22:22" x14ac:dyDescent="0.25">
      <c r="V799" s="10"/>
    </row>
    <row r="800" spans="22:22" x14ac:dyDescent="0.25">
      <c r="V800" s="10"/>
    </row>
    <row r="801" spans="22:22" x14ac:dyDescent="0.25">
      <c r="V801" s="10"/>
    </row>
    <row r="802" spans="22:22" x14ac:dyDescent="0.25">
      <c r="V802" s="10"/>
    </row>
    <row r="803" spans="22:22" x14ac:dyDescent="0.25">
      <c r="V803" s="10"/>
    </row>
    <row r="804" spans="22:22" x14ac:dyDescent="0.25">
      <c r="V804" s="10"/>
    </row>
    <row r="805" spans="22:22" x14ac:dyDescent="0.25">
      <c r="V805" s="10"/>
    </row>
    <row r="806" spans="22:22" x14ac:dyDescent="0.25">
      <c r="V806" s="10"/>
    </row>
    <row r="807" spans="22:22" x14ac:dyDescent="0.25">
      <c r="V807" s="10"/>
    </row>
    <row r="808" spans="22:22" x14ac:dyDescent="0.25">
      <c r="V808" s="10"/>
    </row>
    <row r="809" spans="22:22" x14ac:dyDescent="0.25">
      <c r="V809" s="10"/>
    </row>
    <row r="810" spans="22:22" x14ac:dyDescent="0.25">
      <c r="V810" s="10"/>
    </row>
    <row r="811" spans="22:22" x14ac:dyDescent="0.25">
      <c r="V811" s="10"/>
    </row>
    <row r="812" spans="22:22" x14ac:dyDescent="0.25">
      <c r="V812" s="10"/>
    </row>
    <row r="813" spans="22:22" x14ac:dyDescent="0.25">
      <c r="V813" s="10"/>
    </row>
    <row r="814" spans="22:22" x14ac:dyDescent="0.25">
      <c r="V814" s="10"/>
    </row>
    <row r="815" spans="22:22" x14ac:dyDescent="0.25">
      <c r="V815" s="10"/>
    </row>
    <row r="816" spans="22:22" x14ac:dyDescent="0.25">
      <c r="V816" s="10"/>
    </row>
    <row r="817" spans="22:22" x14ac:dyDescent="0.25">
      <c r="V817" s="10"/>
    </row>
    <row r="818" spans="22:22" x14ac:dyDescent="0.25">
      <c r="V818" s="10"/>
    </row>
    <row r="819" spans="22:22" x14ac:dyDescent="0.25">
      <c r="V819" s="10"/>
    </row>
    <row r="820" spans="22:22" x14ac:dyDescent="0.25">
      <c r="V820" s="10"/>
    </row>
    <row r="821" spans="22:22" x14ac:dyDescent="0.25">
      <c r="V821" s="10"/>
    </row>
    <row r="822" spans="22:22" x14ac:dyDescent="0.25">
      <c r="V822" s="10"/>
    </row>
    <row r="823" spans="22:22" x14ac:dyDescent="0.25">
      <c r="V823" s="10"/>
    </row>
    <row r="824" spans="22:22" x14ac:dyDescent="0.25">
      <c r="V824" s="10"/>
    </row>
    <row r="825" spans="22:22" x14ac:dyDescent="0.25">
      <c r="V825" s="10"/>
    </row>
    <row r="826" spans="22:22" x14ac:dyDescent="0.25">
      <c r="V826" s="10"/>
    </row>
    <row r="827" spans="22:22" x14ac:dyDescent="0.25">
      <c r="V827" s="10"/>
    </row>
    <row r="828" spans="22:22" x14ac:dyDescent="0.25">
      <c r="V828" s="10"/>
    </row>
    <row r="829" spans="22:22" x14ac:dyDescent="0.25">
      <c r="V829" s="10"/>
    </row>
    <row r="830" spans="22:22" x14ac:dyDescent="0.25">
      <c r="V830" s="10"/>
    </row>
    <row r="831" spans="22:22" x14ac:dyDescent="0.25">
      <c r="V831" s="10"/>
    </row>
    <row r="832" spans="22:22" x14ac:dyDescent="0.25">
      <c r="V832" s="10"/>
    </row>
    <row r="833" spans="22:22" x14ac:dyDescent="0.25">
      <c r="V833" s="10"/>
    </row>
    <row r="834" spans="22:22" x14ac:dyDescent="0.25">
      <c r="V834" s="10"/>
    </row>
    <row r="835" spans="22:22" x14ac:dyDescent="0.25">
      <c r="V835" s="10"/>
    </row>
    <row r="836" spans="22:22" x14ac:dyDescent="0.25">
      <c r="V836" s="10"/>
    </row>
    <row r="837" spans="22:22" x14ac:dyDescent="0.25">
      <c r="V837" s="10"/>
    </row>
    <row r="838" spans="22:22" x14ac:dyDescent="0.25">
      <c r="V838" s="10"/>
    </row>
    <row r="839" spans="22:22" x14ac:dyDescent="0.25">
      <c r="V839" s="10"/>
    </row>
    <row r="840" spans="22:22" x14ac:dyDescent="0.25">
      <c r="V840" s="10"/>
    </row>
    <row r="841" spans="22:22" x14ac:dyDescent="0.25">
      <c r="V841" s="10"/>
    </row>
    <row r="842" spans="22:22" x14ac:dyDescent="0.25">
      <c r="V842" s="10"/>
    </row>
    <row r="843" spans="22:22" x14ac:dyDescent="0.25">
      <c r="V843" s="10"/>
    </row>
    <row r="844" spans="22:22" x14ac:dyDescent="0.25">
      <c r="V844" s="10"/>
    </row>
    <row r="845" spans="22:22" x14ac:dyDescent="0.25">
      <c r="V845" s="10"/>
    </row>
    <row r="846" spans="22:22" x14ac:dyDescent="0.25">
      <c r="V846" s="10"/>
    </row>
    <row r="847" spans="22:22" x14ac:dyDescent="0.25">
      <c r="V847" s="10"/>
    </row>
    <row r="848" spans="22:22" x14ac:dyDescent="0.25">
      <c r="V848" s="10"/>
    </row>
    <row r="849" spans="22:22" x14ac:dyDescent="0.25">
      <c r="V849" s="10"/>
    </row>
    <row r="850" spans="22:22" x14ac:dyDescent="0.25">
      <c r="V850" s="10"/>
    </row>
    <row r="851" spans="22:22" x14ac:dyDescent="0.25">
      <c r="V851" s="10"/>
    </row>
    <row r="852" spans="22:22" x14ac:dyDescent="0.25">
      <c r="V852" s="10"/>
    </row>
    <row r="853" spans="22:22" x14ac:dyDescent="0.25">
      <c r="V853" s="10"/>
    </row>
    <row r="854" spans="22:22" x14ac:dyDescent="0.25">
      <c r="V854" s="10"/>
    </row>
    <row r="855" spans="22:22" x14ac:dyDescent="0.25">
      <c r="V855" s="10"/>
    </row>
    <row r="856" spans="22:22" x14ac:dyDescent="0.25">
      <c r="V856" s="10"/>
    </row>
    <row r="857" spans="22:22" x14ac:dyDescent="0.25">
      <c r="V857" s="10"/>
    </row>
    <row r="858" spans="22:22" x14ac:dyDescent="0.25">
      <c r="V858" s="10"/>
    </row>
    <row r="859" spans="22:22" x14ac:dyDescent="0.25">
      <c r="V859" s="10"/>
    </row>
    <row r="860" spans="22:22" x14ac:dyDescent="0.25">
      <c r="V860" s="10"/>
    </row>
    <row r="861" spans="22:22" x14ac:dyDescent="0.25">
      <c r="V861" s="10"/>
    </row>
    <row r="862" spans="22:22" x14ac:dyDescent="0.25">
      <c r="V862" s="10"/>
    </row>
    <row r="863" spans="22:22" x14ac:dyDescent="0.25">
      <c r="V863" s="10"/>
    </row>
    <row r="864" spans="22:22" x14ac:dyDescent="0.25">
      <c r="V864" s="10"/>
    </row>
    <row r="865" spans="22:22" x14ac:dyDescent="0.25">
      <c r="V865" s="10"/>
    </row>
    <row r="866" spans="22:22" x14ac:dyDescent="0.25">
      <c r="V866" s="10"/>
    </row>
    <row r="867" spans="22:22" x14ac:dyDescent="0.25">
      <c r="V867" s="10"/>
    </row>
    <row r="868" spans="22:22" x14ac:dyDescent="0.25">
      <c r="V868" s="10"/>
    </row>
    <row r="869" spans="22:22" x14ac:dyDescent="0.25">
      <c r="V869" s="10"/>
    </row>
    <row r="870" spans="22:22" x14ac:dyDescent="0.25">
      <c r="V870" s="10"/>
    </row>
    <row r="871" spans="22:22" x14ac:dyDescent="0.25">
      <c r="V871" s="10"/>
    </row>
    <row r="872" spans="22:22" x14ac:dyDescent="0.25">
      <c r="V872" s="10"/>
    </row>
    <row r="873" spans="22:22" x14ac:dyDescent="0.25">
      <c r="V873" s="10"/>
    </row>
    <row r="874" spans="22:22" x14ac:dyDescent="0.25">
      <c r="V874" s="10"/>
    </row>
    <row r="875" spans="22:22" x14ac:dyDescent="0.25">
      <c r="V875" s="10"/>
    </row>
    <row r="876" spans="22:22" x14ac:dyDescent="0.25">
      <c r="V876" s="10"/>
    </row>
    <row r="877" spans="22:22" x14ac:dyDescent="0.25">
      <c r="V877" s="10"/>
    </row>
    <row r="878" spans="22:22" x14ac:dyDescent="0.25">
      <c r="V878" s="10"/>
    </row>
    <row r="879" spans="22:22" x14ac:dyDescent="0.25">
      <c r="V879" s="10"/>
    </row>
    <row r="880" spans="22:22" x14ac:dyDescent="0.25">
      <c r="V880" s="10"/>
    </row>
    <row r="881" spans="22:22" x14ac:dyDescent="0.25">
      <c r="V881" s="10"/>
    </row>
    <row r="882" spans="22:22" x14ac:dyDescent="0.25">
      <c r="V882" s="10"/>
    </row>
    <row r="883" spans="22:22" x14ac:dyDescent="0.25">
      <c r="V883" s="10"/>
    </row>
    <row r="884" spans="22:22" x14ac:dyDescent="0.25">
      <c r="V884" s="10"/>
    </row>
    <row r="885" spans="22:22" x14ac:dyDescent="0.25">
      <c r="V885" s="10"/>
    </row>
    <row r="886" spans="22:22" x14ac:dyDescent="0.25">
      <c r="V886" s="10"/>
    </row>
    <row r="887" spans="22:22" x14ac:dyDescent="0.25">
      <c r="V887" s="10"/>
    </row>
    <row r="888" spans="22:22" x14ac:dyDescent="0.25">
      <c r="V888" s="10"/>
    </row>
    <row r="889" spans="22:22" x14ac:dyDescent="0.25">
      <c r="V889" s="10"/>
    </row>
    <row r="890" spans="22:22" x14ac:dyDescent="0.25">
      <c r="V890" s="10"/>
    </row>
    <row r="891" spans="22:22" x14ac:dyDescent="0.25">
      <c r="V891" s="10"/>
    </row>
    <row r="892" spans="22:22" x14ac:dyDescent="0.25">
      <c r="V892" s="10"/>
    </row>
    <row r="893" spans="22:22" x14ac:dyDescent="0.25">
      <c r="V893" s="10"/>
    </row>
    <row r="894" spans="22:22" x14ac:dyDescent="0.25">
      <c r="V894" s="10"/>
    </row>
    <row r="895" spans="22:22" x14ac:dyDescent="0.25">
      <c r="V895" s="10"/>
    </row>
    <row r="896" spans="22:22" x14ac:dyDescent="0.25">
      <c r="V896" s="10"/>
    </row>
    <row r="897" spans="22:22" x14ac:dyDescent="0.25">
      <c r="V897" s="10"/>
    </row>
    <row r="898" spans="22:22" x14ac:dyDescent="0.25">
      <c r="V898" s="10"/>
    </row>
    <row r="899" spans="22:22" x14ac:dyDescent="0.25">
      <c r="V899" s="10"/>
    </row>
    <row r="900" spans="22:22" x14ac:dyDescent="0.25">
      <c r="V900" s="10"/>
    </row>
    <row r="901" spans="22:22" x14ac:dyDescent="0.25">
      <c r="V901" s="10"/>
    </row>
    <row r="902" spans="22:22" x14ac:dyDescent="0.25">
      <c r="V902" s="10"/>
    </row>
    <row r="903" spans="22:22" x14ac:dyDescent="0.25">
      <c r="V903" s="10"/>
    </row>
    <row r="904" spans="22:22" x14ac:dyDescent="0.25">
      <c r="V904" s="10"/>
    </row>
    <row r="905" spans="22:22" x14ac:dyDescent="0.25">
      <c r="V905" s="10"/>
    </row>
    <row r="906" spans="22:22" x14ac:dyDescent="0.25">
      <c r="V906" s="10"/>
    </row>
    <row r="907" spans="22:22" x14ac:dyDescent="0.25">
      <c r="V907" s="10"/>
    </row>
    <row r="908" spans="22:22" x14ac:dyDescent="0.25">
      <c r="V908" s="10"/>
    </row>
    <row r="909" spans="22:22" x14ac:dyDescent="0.25">
      <c r="V909" s="10"/>
    </row>
    <row r="910" spans="22:22" x14ac:dyDescent="0.25">
      <c r="V910" s="10"/>
    </row>
    <row r="911" spans="22:22" x14ac:dyDescent="0.25">
      <c r="V911" s="10"/>
    </row>
    <row r="912" spans="22:22" x14ac:dyDescent="0.25">
      <c r="V912" s="10"/>
    </row>
    <row r="913" spans="22:22" x14ac:dyDescent="0.25">
      <c r="V913" s="10"/>
    </row>
    <row r="914" spans="22:22" x14ac:dyDescent="0.25">
      <c r="V914" s="10"/>
    </row>
    <row r="915" spans="22:22" x14ac:dyDescent="0.25">
      <c r="V915" s="10"/>
    </row>
    <row r="916" spans="22:22" x14ac:dyDescent="0.25">
      <c r="V916" s="10"/>
    </row>
    <row r="917" spans="22:22" x14ac:dyDescent="0.25">
      <c r="V917" s="10"/>
    </row>
    <row r="918" spans="22:22" x14ac:dyDescent="0.25">
      <c r="V918" s="10"/>
    </row>
    <row r="919" spans="22:22" x14ac:dyDescent="0.25">
      <c r="V919" s="10"/>
    </row>
    <row r="920" spans="22:22" x14ac:dyDescent="0.25">
      <c r="V920" s="10"/>
    </row>
    <row r="921" spans="22:22" x14ac:dyDescent="0.25">
      <c r="V921" s="10"/>
    </row>
    <row r="922" spans="22:22" x14ac:dyDescent="0.25">
      <c r="V922" s="10"/>
    </row>
    <row r="923" spans="22:22" x14ac:dyDescent="0.25">
      <c r="V923" s="10"/>
    </row>
    <row r="924" spans="22:22" x14ac:dyDescent="0.25">
      <c r="V924" s="10"/>
    </row>
    <row r="925" spans="22:22" x14ac:dyDescent="0.25">
      <c r="V925" s="10"/>
    </row>
    <row r="926" spans="22:22" x14ac:dyDescent="0.25">
      <c r="V926" s="10"/>
    </row>
    <row r="927" spans="22:22" x14ac:dyDescent="0.25">
      <c r="V927" s="10"/>
    </row>
    <row r="928" spans="22:22" x14ac:dyDescent="0.25">
      <c r="V928" s="10"/>
    </row>
    <row r="929" spans="22:22" x14ac:dyDescent="0.25">
      <c r="V929" s="10"/>
    </row>
    <row r="930" spans="22:22" x14ac:dyDescent="0.25">
      <c r="V930" s="10"/>
    </row>
    <row r="931" spans="22:22" x14ac:dyDescent="0.25">
      <c r="V931" s="10"/>
    </row>
    <row r="932" spans="22:22" x14ac:dyDescent="0.25">
      <c r="V932" s="10"/>
    </row>
    <row r="933" spans="22:22" x14ac:dyDescent="0.25">
      <c r="V933" s="10"/>
    </row>
    <row r="934" spans="22:22" x14ac:dyDescent="0.25">
      <c r="V934" s="10"/>
    </row>
    <row r="935" spans="22:22" x14ac:dyDescent="0.25">
      <c r="V935" s="10"/>
    </row>
    <row r="936" spans="22:22" x14ac:dyDescent="0.25">
      <c r="V936" s="10"/>
    </row>
    <row r="937" spans="22:22" x14ac:dyDescent="0.25">
      <c r="V937" s="10"/>
    </row>
    <row r="938" spans="22:22" x14ac:dyDescent="0.25">
      <c r="V938" s="10"/>
    </row>
    <row r="939" spans="22:22" x14ac:dyDescent="0.25">
      <c r="V939" s="10"/>
    </row>
    <row r="940" spans="22:22" x14ac:dyDescent="0.25">
      <c r="V940" s="10"/>
    </row>
    <row r="941" spans="22:22" x14ac:dyDescent="0.25">
      <c r="V941" s="10"/>
    </row>
    <row r="942" spans="22:22" x14ac:dyDescent="0.25">
      <c r="V942" s="10"/>
    </row>
    <row r="943" spans="22:22" x14ac:dyDescent="0.25">
      <c r="V943" s="10"/>
    </row>
    <row r="944" spans="22:22" x14ac:dyDescent="0.25">
      <c r="V944" s="10"/>
    </row>
    <row r="945" spans="22:22" x14ac:dyDescent="0.25">
      <c r="V945" s="10"/>
    </row>
    <row r="946" spans="22:22" x14ac:dyDescent="0.25">
      <c r="V946" s="10"/>
    </row>
    <row r="947" spans="22:22" x14ac:dyDescent="0.25">
      <c r="V947" s="10"/>
    </row>
    <row r="948" spans="22:22" x14ac:dyDescent="0.25">
      <c r="V948" s="10"/>
    </row>
    <row r="949" spans="22:22" x14ac:dyDescent="0.25">
      <c r="V949" s="10"/>
    </row>
    <row r="950" spans="22:22" x14ac:dyDescent="0.25">
      <c r="V950" s="10"/>
    </row>
    <row r="951" spans="22:22" x14ac:dyDescent="0.25">
      <c r="V951" s="10"/>
    </row>
    <row r="952" spans="22:22" x14ac:dyDescent="0.25">
      <c r="V952" s="10"/>
    </row>
    <row r="953" spans="22:22" x14ac:dyDescent="0.25">
      <c r="V953" s="10"/>
    </row>
    <row r="954" spans="22:22" x14ac:dyDescent="0.25">
      <c r="V954" s="10"/>
    </row>
    <row r="955" spans="22:22" x14ac:dyDescent="0.25">
      <c r="V955" s="10"/>
    </row>
    <row r="956" spans="22:22" x14ac:dyDescent="0.25">
      <c r="V956" s="10"/>
    </row>
    <row r="957" spans="22:22" x14ac:dyDescent="0.25">
      <c r="V957" s="10"/>
    </row>
    <row r="958" spans="22:22" x14ac:dyDescent="0.25">
      <c r="V958" s="10"/>
    </row>
    <row r="959" spans="22:22" x14ac:dyDescent="0.25">
      <c r="V959" s="10"/>
    </row>
    <row r="960" spans="22:22" x14ac:dyDescent="0.25">
      <c r="V960" s="10"/>
    </row>
    <row r="961" spans="22:22" x14ac:dyDescent="0.25">
      <c r="V961" s="10"/>
    </row>
    <row r="962" spans="22:22" x14ac:dyDescent="0.25">
      <c r="V962" s="10"/>
    </row>
    <row r="963" spans="22:22" x14ac:dyDescent="0.25">
      <c r="V963" s="10"/>
    </row>
    <row r="964" spans="22:22" x14ac:dyDescent="0.25">
      <c r="V964" s="10"/>
    </row>
    <row r="965" spans="22:22" x14ac:dyDescent="0.25">
      <c r="V965" s="10"/>
    </row>
    <row r="966" spans="22:22" x14ac:dyDescent="0.25">
      <c r="V966" s="10"/>
    </row>
    <row r="967" spans="22:22" x14ac:dyDescent="0.25">
      <c r="V967" s="10"/>
    </row>
    <row r="968" spans="22:22" x14ac:dyDescent="0.25">
      <c r="V968" s="10"/>
    </row>
    <row r="969" spans="22:22" x14ac:dyDescent="0.25">
      <c r="V969" s="10"/>
    </row>
    <row r="970" spans="22:22" x14ac:dyDescent="0.25">
      <c r="V970" s="10"/>
    </row>
    <row r="971" spans="22:22" x14ac:dyDescent="0.25">
      <c r="V971" s="10"/>
    </row>
    <row r="972" spans="22:22" x14ac:dyDescent="0.25">
      <c r="V972" s="10"/>
    </row>
    <row r="973" spans="22:22" x14ac:dyDescent="0.25">
      <c r="V973" s="10"/>
    </row>
    <row r="974" spans="22:22" x14ac:dyDescent="0.25">
      <c r="V974" s="10"/>
    </row>
    <row r="975" spans="22:22" x14ac:dyDescent="0.25">
      <c r="V975" s="10"/>
    </row>
    <row r="976" spans="22:22" x14ac:dyDescent="0.25">
      <c r="V976" s="10"/>
    </row>
    <row r="977" spans="22:22" x14ac:dyDescent="0.25">
      <c r="V977" s="10"/>
    </row>
    <row r="978" spans="22:22" x14ac:dyDescent="0.25">
      <c r="V978" s="10"/>
    </row>
    <row r="979" spans="22:22" x14ac:dyDescent="0.25">
      <c r="V979" s="10"/>
    </row>
    <row r="980" spans="22:22" x14ac:dyDescent="0.25">
      <c r="V980" s="10"/>
    </row>
    <row r="981" spans="22:22" x14ac:dyDescent="0.25">
      <c r="V981" s="10"/>
    </row>
    <row r="982" spans="22:22" x14ac:dyDescent="0.25">
      <c r="V982" s="10"/>
    </row>
    <row r="983" spans="22:22" x14ac:dyDescent="0.25">
      <c r="V983" s="10"/>
    </row>
    <row r="984" spans="22:22" x14ac:dyDescent="0.25">
      <c r="V984" s="10"/>
    </row>
    <row r="985" spans="22:22" x14ac:dyDescent="0.25">
      <c r="V985" s="10"/>
    </row>
    <row r="986" spans="22:22" x14ac:dyDescent="0.25">
      <c r="V986" s="10"/>
    </row>
    <row r="987" spans="22:22" x14ac:dyDescent="0.25">
      <c r="V987" s="10"/>
    </row>
    <row r="988" spans="22:22" x14ac:dyDescent="0.25">
      <c r="V988" s="10"/>
    </row>
    <row r="989" spans="22:22" x14ac:dyDescent="0.25">
      <c r="V989" s="10"/>
    </row>
    <row r="990" spans="22:22" x14ac:dyDescent="0.25">
      <c r="V990" s="10"/>
    </row>
    <row r="991" spans="22:22" x14ac:dyDescent="0.25">
      <c r="V991" s="10"/>
    </row>
    <row r="992" spans="22:22" x14ac:dyDescent="0.25">
      <c r="V992" s="10"/>
    </row>
    <row r="993" spans="22:22" x14ac:dyDescent="0.25">
      <c r="V993" s="10"/>
    </row>
    <row r="994" spans="22:22" x14ac:dyDescent="0.25">
      <c r="V994" s="10"/>
    </row>
    <row r="995" spans="22:22" x14ac:dyDescent="0.25">
      <c r="V995" s="10"/>
    </row>
    <row r="996" spans="22:22" x14ac:dyDescent="0.25">
      <c r="V996" s="10"/>
    </row>
    <row r="997" spans="22:22" x14ac:dyDescent="0.25">
      <c r="V997" s="10"/>
    </row>
    <row r="998" spans="22:22" x14ac:dyDescent="0.25">
      <c r="V998" s="10"/>
    </row>
    <row r="999" spans="22:22" x14ac:dyDescent="0.25">
      <c r="V999" s="10"/>
    </row>
    <row r="1000" spans="22:22" x14ac:dyDescent="0.25">
      <c r="V1000" s="10"/>
    </row>
    <row r="1001" spans="22:22" x14ac:dyDescent="0.25">
      <c r="V1001" s="10"/>
    </row>
    <row r="1002" spans="22:22" x14ac:dyDescent="0.25">
      <c r="V1002" s="10"/>
    </row>
    <row r="1003" spans="22:22" x14ac:dyDescent="0.25">
      <c r="V1003" s="10"/>
    </row>
    <row r="1004" spans="22:22" x14ac:dyDescent="0.25">
      <c r="V1004" s="10"/>
    </row>
    <row r="1005" spans="22:22" x14ac:dyDescent="0.25">
      <c r="V1005" s="10"/>
    </row>
    <row r="1006" spans="22:22" x14ac:dyDescent="0.25">
      <c r="V1006" s="10"/>
    </row>
    <row r="1007" spans="22:22" x14ac:dyDescent="0.25">
      <c r="V1007" s="10"/>
    </row>
    <row r="1008" spans="22:22" x14ac:dyDescent="0.25">
      <c r="V1008" s="10"/>
    </row>
    <row r="1009" spans="22:22" x14ac:dyDescent="0.25">
      <c r="V1009" s="10"/>
    </row>
    <row r="1010" spans="22:22" x14ac:dyDescent="0.25">
      <c r="V1010" s="10"/>
    </row>
    <row r="1011" spans="22:22" x14ac:dyDescent="0.25">
      <c r="V1011" s="10"/>
    </row>
    <row r="1012" spans="22:22" x14ac:dyDescent="0.25">
      <c r="V1012" s="10"/>
    </row>
    <row r="1013" spans="22:22" x14ac:dyDescent="0.25">
      <c r="V1013" s="10"/>
    </row>
    <row r="1014" spans="22:22" x14ac:dyDescent="0.25">
      <c r="V1014" s="10"/>
    </row>
    <row r="1015" spans="22:22" x14ac:dyDescent="0.25">
      <c r="V1015" s="10"/>
    </row>
    <row r="1016" spans="22:22" x14ac:dyDescent="0.25">
      <c r="V1016" s="10"/>
    </row>
    <row r="1017" spans="22:22" x14ac:dyDescent="0.25">
      <c r="V1017" s="10"/>
    </row>
    <row r="1018" spans="22:22" x14ac:dyDescent="0.25">
      <c r="V1018" s="10"/>
    </row>
    <row r="1019" spans="22:22" x14ac:dyDescent="0.25">
      <c r="V1019" s="10"/>
    </row>
    <row r="1020" spans="22:22" x14ac:dyDescent="0.25">
      <c r="V1020" s="10"/>
    </row>
    <row r="1021" spans="22:22" x14ac:dyDescent="0.25">
      <c r="V1021" s="10"/>
    </row>
    <row r="1022" spans="22:22" x14ac:dyDescent="0.25">
      <c r="V1022" s="10"/>
    </row>
    <row r="1023" spans="22:22" x14ac:dyDescent="0.25">
      <c r="V1023" s="10"/>
    </row>
    <row r="1024" spans="22:22" x14ac:dyDescent="0.25">
      <c r="V1024" s="10"/>
    </row>
    <row r="1025" spans="22:22" x14ac:dyDescent="0.25">
      <c r="V1025" s="10"/>
    </row>
    <row r="1026" spans="22:22" x14ac:dyDescent="0.25">
      <c r="V1026" s="10"/>
    </row>
    <row r="1027" spans="22:22" x14ac:dyDescent="0.25">
      <c r="V1027" s="10"/>
    </row>
    <row r="1028" spans="22:22" x14ac:dyDescent="0.25">
      <c r="V1028" s="10"/>
    </row>
    <row r="1029" spans="22:22" x14ac:dyDescent="0.25">
      <c r="V1029" s="10"/>
    </row>
    <row r="1030" spans="22:22" x14ac:dyDescent="0.25">
      <c r="V1030" s="10"/>
    </row>
    <row r="1031" spans="22:22" x14ac:dyDescent="0.25">
      <c r="V1031" s="10"/>
    </row>
    <row r="1032" spans="22:22" x14ac:dyDescent="0.25">
      <c r="V1032" s="10"/>
    </row>
    <row r="1033" spans="22:22" x14ac:dyDescent="0.25">
      <c r="V1033" s="10"/>
    </row>
    <row r="1034" spans="22:22" x14ac:dyDescent="0.25">
      <c r="V1034" s="10"/>
    </row>
    <row r="1035" spans="22:22" x14ac:dyDescent="0.25">
      <c r="V1035" s="10"/>
    </row>
    <row r="1036" spans="22:22" x14ac:dyDescent="0.25">
      <c r="V1036" s="10"/>
    </row>
    <row r="1037" spans="22:22" x14ac:dyDescent="0.25">
      <c r="V1037" s="10"/>
    </row>
    <row r="1038" spans="22:22" x14ac:dyDescent="0.25">
      <c r="V1038" s="10"/>
    </row>
    <row r="1039" spans="22:22" x14ac:dyDescent="0.25">
      <c r="V1039" s="10"/>
    </row>
    <row r="1040" spans="22:22" x14ac:dyDescent="0.25">
      <c r="V1040" s="10"/>
    </row>
    <row r="1041" spans="22:22" x14ac:dyDescent="0.25">
      <c r="V1041" s="10"/>
    </row>
    <row r="1042" spans="22:22" x14ac:dyDescent="0.25">
      <c r="V1042" s="10"/>
    </row>
    <row r="1043" spans="22:22" x14ac:dyDescent="0.25">
      <c r="V1043" s="10"/>
    </row>
    <row r="1044" spans="22:22" x14ac:dyDescent="0.25">
      <c r="V1044" s="10"/>
    </row>
    <row r="1045" spans="22:22" x14ac:dyDescent="0.25">
      <c r="V1045" s="10"/>
    </row>
    <row r="1046" spans="22:22" x14ac:dyDescent="0.25">
      <c r="V1046" s="10"/>
    </row>
    <row r="1047" spans="22:22" x14ac:dyDescent="0.25">
      <c r="V1047" s="10"/>
    </row>
    <row r="1048" spans="22:22" x14ac:dyDescent="0.25">
      <c r="V1048" s="10"/>
    </row>
    <row r="1049" spans="22:22" x14ac:dyDescent="0.25">
      <c r="V1049" s="10"/>
    </row>
    <row r="1050" spans="22:22" x14ac:dyDescent="0.25">
      <c r="V1050" s="10"/>
    </row>
    <row r="1051" spans="22:22" x14ac:dyDescent="0.25">
      <c r="V1051" s="10"/>
    </row>
    <row r="1052" spans="22:22" x14ac:dyDescent="0.25">
      <c r="V1052" s="10"/>
    </row>
    <row r="1053" spans="22:22" x14ac:dyDescent="0.25">
      <c r="V1053" s="10"/>
    </row>
    <row r="1054" spans="22:22" x14ac:dyDescent="0.25">
      <c r="V1054" s="10"/>
    </row>
    <row r="1055" spans="22:22" x14ac:dyDescent="0.25">
      <c r="V1055" s="10"/>
    </row>
    <row r="1056" spans="22:22" x14ac:dyDescent="0.25">
      <c r="V1056" s="10"/>
    </row>
    <row r="1057" spans="22:22" x14ac:dyDescent="0.25">
      <c r="V1057" s="10"/>
    </row>
    <row r="1058" spans="22:22" x14ac:dyDescent="0.25">
      <c r="V1058" s="10"/>
    </row>
    <row r="1059" spans="22:22" x14ac:dyDescent="0.25">
      <c r="V1059" s="10"/>
    </row>
    <row r="1060" spans="22:22" x14ac:dyDescent="0.25">
      <c r="V1060" s="10"/>
    </row>
    <row r="1061" spans="22:22" x14ac:dyDescent="0.25">
      <c r="V1061" s="10"/>
    </row>
    <row r="1062" spans="22:22" x14ac:dyDescent="0.25">
      <c r="V1062" s="10"/>
    </row>
    <row r="1063" spans="22:22" x14ac:dyDescent="0.25">
      <c r="V1063" s="10"/>
    </row>
    <row r="1064" spans="22:22" x14ac:dyDescent="0.25">
      <c r="V1064" s="10"/>
    </row>
    <row r="1065" spans="22:22" x14ac:dyDescent="0.25">
      <c r="V1065" s="10"/>
    </row>
    <row r="1066" spans="22:22" x14ac:dyDescent="0.25">
      <c r="V1066" s="10"/>
    </row>
    <row r="1067" spans="22:22" x14ac:dyDescent="0.25">
      <c r="V1067" s="10"/>
    </row>
    <row r="1068" spans="22:22" x14ac:dyDescent="0.25">
      <c r="V1068" s="10"/>
    </row>
    <row r="1069" spans="22:22" x14ac:dyDescent="0.25">
      <c r="V1069" s="10"/>
    </row>
    <row r="1070" spans="22:22" x14ac:dyDescent="0.25">
      <c r="V1070" s="10"/>
    </row>
    <row r="1071" spans="22:22" x14ac:dyDescent="0.25">
      <c r="V1071" s="10"/>
    </row>
    <row r="1072" spans="22:22" x14ac:dyDescent="0.25">
      <c r="V1072" s="10"/>
    </row>
    <row r="1073" spans="22:22" x14ac:dyDescent="0.25">
      <c r="V1073" s="10"/>
    </row>
    <row r="1074" spans="22:22" x14ac:dyDescent="0.25">
      <c r="V1074" s="10"/>
    </row>
    <row r="1075" spans="22:22" x14ac:dyDescent="0.25">
      <c r="V1075" s="10"/>
    </row>
    <row r="1076" spans="22:22" x14ac:dyDescent="0.25">
      <c r="V1076" s="10"/>
    </row>
    <row r="1077" spans="22:22" x14ac:dyDescent="0.25">
      <c r="V1077" s="10"/>
    </row>
    <row r="1078" spans="22:22" x14ac:dyDescent="0.25">
      <c r="V1078" s="10"/>
    </row>
    <row r="1079" spans="22:22" x14ac:dyDescent="0.25">
      <c r="V1079" s="10"/>
    </row>
    <row r="1080" spans="22:22" x14ac:dyDescent="0.25">
      <c r="V1080" s="10"/>
    </row>
    <row r="1081" spans="22:22" x14ac:dyDescent="0.25">
      <c r="V1081" s="10"/>
    </row>
    <row r="1082" spans="22:22" x14ac:dyDescent="0.25">
      <c r="V1082" s="10"/>
    </row>
    <row r="1083" spans="22:22" x14ac:dyDescent="0.25">
      <c r="V1083" s="10"/>
    </row>
    <row r="1084" spans="22:22" x14ac:dyDescent="0.25">
      <c r="V1084" s="10"/>
    </row>
    <row r="1085" spans="22:22" x14ac:dyDescent="0.25">
      <c r="V1085" s="10"/>
    </row>
    <row r="1086" spans="22:22" x14ac:dyDescent="0.25">
      <c r="V1086" s="10"/>
    </row>
    <row r="1087" spans="22:22" x14ac:dyDescent="0.25">
      <c r="V1087" s="10"/>
    </row>
    <row r="1088" spans="22:22" x14ac:dyDescent="0.25">
      <c r="V1088" s="10"/>
    </row>
    <row r="1089" spans="22:22" x14ac:dyDescent="0.25">
      <c r="V1089" s="10"/>
    </row>
    <row r="1090" spans="22:22" x14ac:dyDescent="0.25">
      <c r="V1090" s="10"/>
    </row>
    <row r="1091" spans="22:22" x14ac:dyDescent="0.25">
      <c r="V1091" s="10"/>
    </row>
    <row r="1092" spans="22:22" x14ac:dyDescent="0.25">
      <c r="V1092" s="10"/>
    </row>
    <row r="1093" spans="22:22" x14ac:dyDescent="0.25">
      <c r="V1093" s="10"/>
    </row>
    <row r="1094" spans="22:22" x14ac:dyDescent="0.25">
      <c r="V1094" s="10"/>
    </row>
    <row r="1095" spans="22:22" x14ac:dyDescent="0.25">
      <c r="V1095" s="10"/>
    </row>
    <row r="1096" spans="22:22" x14ac:dyDescent="0.25">
      <c r="V1096" s="10"/>
    </row>
    <row r="1097" spans="22:22" x14ac:dyDescent="0.25">
      <c r="V1097" s="10"/>
    </row>
    <row r="1098" spans="22:22" x14ac:dyDescent="0.25">
      <c r="V1098" s="10"/>
    </row>
    <row r="1099" spans="22:22" x14ac:dyDescent="0.25">
      <c r="V1099" s="10"/>
    </row>
    <row r="1100" spans="22:22" x14ac:dyDescent="0.25">
      <c r="V1100" s="10"/>
    </row>
    <row r="1101" spans="22:22" x14ac:dyDescent="0.25">
      <c r="V1101" s="10"/>
    </row>
    <row r="1102" spans="22:22" x14ac:dyDescent="0.25">
      <c r="V1102" s="10"/>
    </row>
    <row r="1103" spans="22:22" x14ac:dyDescent="0.25">
      <c r="V1103" s="10"/>
    </row>
    <row r="1104" spans="22:22" x14ac:dyDescent="0.25">
      <c r="V1104" s="10"/>
    </row>
    <row r="1105" spans="22:22" x14ac:dyDescent="0.25">
      <c r="V1105" s="10"/>
    </row>
    <row r="1106" spans="22:22" x14ac:dyDescent="0.25">
      <c r="V1106" s="10"/>
    </row>
    <row r="1107" spans="22:22" x14ac:dyDescent="0.25">
      <c r="V1107" s="10"/>
    </row>
    <row r="1108" spans="22:22" x14ac:dyDescent="0.25">
      <c r="V1108" s="10"/>
    </row>
    <row r="1109" spans="22:22" x14ac:dyDescent="0.25">
      <c r="V1109" s="10"/>
    </row>
    <row r="1110" spans="22:22" x14ac:dyDescent="0.25">
      <c r="V1110" s="10"/>
    </row>
    <row r="1111" spans="22:22" x14ac:dyDescent="0.25">
      <c r="V1111" s="10"/>
    </row>
    <row r="1112" spans="22:22" x14ac:dyDescent="0.25">
      <c r="V1112" s="10"/>
    </row>
    <row r="1113" spans="22:22" x14ac:dyDescent="0.25">
      <c r="V1113" s="10"/>
    </row>
    <row r="1114" spans="22:22" x14ac:dyDescent="0.25">
      <c r="V1114" s="10"/>
    </row>
    <row r="1115" spans="22:22" x14ac:dyDescent="0.25">
      <c r="V1115" s="10"/>
    </row>
    <row r="1116" spans="22:22" x14ac:dyDescent="0.25">
      <c r="V1116" s="10"/>
    </row>
    <row r="1117" spans="22:22" x14ac:dyDescent="0.25">
      <c r="V1117" s="10"/>
    </row>
    <row r="1118" spans="22:22" x14ac:dyDescent="0.25">
      <c r="V1118" s="10"/>
    </row>
    <row r="1119" spans="22:22" x14ac:dyDescent="0.25">
      <c r="V1119" s="10"/>
    </row>
    <row r="1120" spans="22:22" x14ac:dyDescent="0.25">
      <c r="V1120" s="10"/>
    </row>
    <row r="1121" spans="22:22" x14ac:dyDescent="0.25">
      <c r="V1121" s="10"/>
    </row>
    <row r="1122" spans="22:22" x14ac:dyDescent="0.25">
      <c r="V1122" s="10"/>
    </row>
    <row r="1123" spans="22:22" x14ac:dyDescent="0.25">
      <c r="V1123" s="10"/>
    </row>
    <row r="1124" spans="22:22" x14ac:dyDescent="0.25">
      <c r="V1124" s="10"/>
    </row>
    <row r="1125" spans="22:22" x14ac:dyDescent="0.25">
      <c r="V1125" s="10"/>
    </row>
    <row r="1126" spans="22:22" x14ac:dyDescent="0.25">
      <c r="V1126" s="10"/>
    </row>
    <row r="1127" spans="22:22" x14ac:dyDescent="0.25">
      <c r="V1127" s="10"/>
    </row>
    <row r="1128" spans="22:22" x14ac:dyDescent="0.25">
      <c r="V1128" s="10"/>
    </row>
    <row r="1129" spans="22:22" x14ac:dyDescent="0.25">
      <c r="V1129" s="10"/>
    </row>
    <row r="1130" spans="22:22" x14ac:dyDescent="0.25">
      <c r="V1130" s="10"/>
    </row>
    <row r="1131" spans="22:22" x14ac:dyDescent="0.25">
      <c r="V1131" s="10"/>
    </row>
    <row r="1132" spans="22:22" x14ac:dyDescent="0.25">
      <c r="V1132" s="10"/>
    </row>
    <row r="1133" spans="22:22" x14ac:dyDescent="0.25">
      <c r="V1133" s="10"/>
    </row>
    <row r="1134" spans="22:22" x14ac:dyDescent="0.25">
      <c r="V1134" s="10"/>
    </row>
    <row r="1135" spans="22:22" x14ac:dyDescent="0.25">
      <c r="V1135" s="10"/>
    </row>
    <row r="1136" spans="22:22" x14ac:dyDescent="0.25">
      <c r="V1136" s="10"/>
    </row>
    <row r="1137" spans="22:22" x14ac:dyDescent="0.25">
      <c r="V1137" s="10"/>
    </row>
    <row r="1138" spans="22:22" x14ac:dyDescent="0.25">
      <c r="V1138" s="10"/>
    </row>
    <row r="1139" spans="22:22" x14ac:dyDescent="0.25">
      <c r="V1139" s="10"/>
    </row>
    <row r="1140" spans="22:22" x14ac:dyDescent="0.25">
      <c r="V1140" s="10"/>
    </row>
    <row r="1141" spans="22:22" x14ac:dyDescent="0.25">
      <c r="V1141" s="10"/>
    </row>
    <row r="1142" spans="22:22" x14ac:dyDescent="0.25">
      <c r="V1142" s="10"/>
    </row>
    <row r="1143" spans="22:22" x14ac:dyDescent="0.25">
      <c r="V1143" s="10"/>
    </row>
    <row r="1144" spans="22:22" x14ac:dyDescent="0.25">
      <c r="V1144" s="10"/>
    </row>
    <row r="1145" spans="22:22" x14ac:dyDescent="0.25">
      <c r="V1145" s="10"/>
    </row>
    <row r="1146" spans="22:22" x14ac:dyDescent="0.25">
      <c r="V1146" s="10"/>
    </row>
    <row r="1147" spans="22:22" x14ac:dyDescent="0.25">
      <c r="V1147" s="10"/>
    </row>
    <row r="1148" spans="22:22" x14ac:dyDescent="0.25">
      <c r="V1148" s="10"/>
    </row>
    <row r="1149" spans="22:22" x14ac:dyDescent="0.25">
      <c r="V1149" s="10"/>
    </row>
    <row r="1150" spans="22:22" x14ac:dyDescent="0.25">
      <c r="V1150" s="10"/>
    </row>
    <row r="1151" spans="22:22" x14ac:dyDescent="0.25">
      <c r="V1151" s="10"/>
    </row>
    <row r="1152" spans="22:22" x14ac:dyDescent="0.25">
      <c r="V1152" s="10"/>
    </row>
    <row r="1153" spans="22:22" x14ac:dyDescent="0.25">
      <c r="V1153" s="10"/>
    </row>
    <row r="1154" spans="22:22" x14ac:dyDescent="0.25">
      <c r="V1154" s="10"/>
    </row>
    <row r="1155" spans="22:22" x14ac:dyDescent="0.25">
      <c r="V1155" s="10"/>
    </row>
    <row r="1156" spans="22:22" x14ac:dyDescent="0.25">
      <c r="V1156" s="10"/>
    </row>
    <row r="1157" spans="22:22" x14ac:dyDescent="0.25">
      <c r="V1157" s="10"/>
    </row>
    <row r="1158" spans="22:22" x14ac:dyDescent="0.25">
      <c r="V1158" s="10"/>
    </row>
    <row r="1159" spans="22:22" x14ac:dyDescent="0.25">
      <c r="V1159" s="10"/>
    </row>
    <row r="1160" spans="22:22" x14ac:dyDescent="0.25">
      <c r="V1160" s="10"/>
    </row>
    <row r="1161" spans="22:22" x14ac:dyDescent="0.25">
      <c r="V1161" s="10"/>
    </row>
    <row r="1162" spans="22:22" x14ac:dyDescent="0.25">
      <c r="V1162" s="10"/>
    </row>
    <row r="1163" spans="22:22" x14ac:dyDescent="0.25">
      <c r="V1163" s="10"/>
    </row>
    <row r="1164" spans="22:22" x14ac:dyDescent="0.25">
      <c r="V1164" s="10"/>
    </row>
    <row r="1165" spans="22:22" x14ac:dyDescent="0.25">
      <c r="V1165" s="10"/>
    </row>
    <row r="1166" spans="22:22" x14ac:dyDescent="0.25">
      <c r="V1166" s="10"/>
    </row>
    <row r="1167" spans="22:22" x14ac:dyDescent="0.25">
      <c r="V1167" s="10"/>
    </row>
    <row r="1168" spans="22:22" x14ac:dyDescent="0.25">
      <c r="V1168" s="10"/>
    </row>
    <row r="1169" spans="22:22" x14ac:dyDescent="0.25">
      <c r="V1169" s="10"/>
    </row>
    <row r="1170" spans="22:22" x14ac:dyDescent="0.25">
      <c r="V1170" s="10"/>
    </row>
    <row r="1171" spans="22:22" x14ac:dyDescent="0.25">
      <c r="V1171" s="10"/>
    </row>
    <row r="1172" spans="22:22" x14ac:dyDescent="0.25">
      <c r="V1172" s="10"/>
    </row>
    <row r="1173" spans="22:22" x14ac:dyDescent="0.25">
      <c r="V1173" s="10"/>
    </row>
    <row r="1174" spans="22:22" x14ac:dyDescent="0.25">
      <c r="V1174" s="10"/>
    </row>
    <row r="1175" spans="22:22" x14ac:dyDescent="0.25">
      <c r="V1175" s="10"/>
    </row>
    <row r="1176" spans="22:22" x14ac:dyDescent="0.25">
      <c r="V1176" s="10"/>
    </row>
    <row r="1177" spans="22:22" x14ac:dyDescent="0.25">
      <c r="V1177" s="10"/>
    </row>
    <row r="1178" spans="22:22" x14ac:dyDescent="0.25">
      <c r="V1178" s="10"/>
    </row>
    <row r="1179" spans="22:22" x14ac:dyDescent="0.25">
      <c r="V1179" s="10"/>
    </row>
    <row r="1180" spans="22:22" x14ac:dyDescent="0.25">
      <c r="V1180" s="10"/>
    </row>
    <row r="1181" spans="22:22" x14ac:dyDescent="0.25">
      <c r="V1181" s="10"/>
    </row>
    <row r="1182" spans="22:22" x14ac:dyDescent="0.25">
      <c r="V1182" s="10"/>
    </row>
    <row r="1183" spans="22:22" x14ac:dyDescent="0.25">
      <c r="V1183" s="10"/>
    </row>
    <row r="1184" spans="22:22" x14ac:dyDescent="0.25">
      <c r="V1184" s="10"/>
    </row>
    <row r="1185" spans="22:22" x14ac:dyDescent="0.25">
      <c r="V1185" s="10"/>
    </row>
    <row r="1186" spans="22:22" x14ac:dyDescent="0.25">
      <c r="V1186" s="10"/>
    </row>
    <row r="1187" spans="22:22" x14ac:dyDescent="0.25">
      <c r="V1187" s="10"/>
    </row>
    <row r="1188" spans="22:22" x14ac:dyDescent="0.25">
      <c r="V1188" s="10"/>
    </row>
    <row r="1189" spans="22:22" x14ac:dyDescent="0.25">
      <c r="V1189" s="10"/>
    </row>
    <row r="1190" spans="22:22" x14ac:dyDescent="0.25">
      <c r="V1190" s="10"/>
    </row>
    <row r="1191" spans="22:22" x14ac:dyDescent="0.25">
      <c r="V1191" s="10"/>
    </row>
    <row r="1192" spans="22:22" x14ac:dyDescent="0.25">
      <c r="V1192" s="10"/>
    </row>
    <row r="1193" spans="22:22" x14ac:dyDescent="0.25">
      <c r="V1193" s="10"/>
    </row>
    <row r="1194" spans="22:22" x14ac:dyDescent="0.25">
      <c r="V1194" s="10"/>
    </row>
    <row r="1195" spans="22:22" x14ac:dyDescent="0.25">
      <c r="V1195" s="10"/>
    </row>
    <row r="1196" spans="22:22" x14ac:dyDescent="0.25">
      <c r="V1196" s="10"/>
    </row>
    <row r="1197" spans="22:22" x14ac:dyDescent="0.25">
      <c r="V1197" s="10"/>
    </row>
    <row r="1198" spans="22:22" x14ac:dyDescent="0.25">
      <c r="V1198" s="10"/>
    </row>
    <row r="1199" spans="22:22" x14ac:dyDescent="0.25">
      <c r="V1199" s="10"/>
    </row>
    <row r="1200" spans="22:22" x14ac:dyDescent="0.25">
      <c r="V1200" s="10"/>
    </row>
    <row r="1201" spans="22:22" x14ac:dyDescent="0.25">
      <c r="V1201" s="10"/>
    </row>
    <row r="1202" spans="22:22" x14ac:dyDescent="0.25">
      <c r="V1202" s="10"/>
    </row>
    <row r="1203" spans="22:22" x14ac:dyDescent="0.25">
      <c r="V1203" s="10"/>
    </row>
    <row r="1204" spans="22:22" x14ac:dyDescent="0.25">
      <c r="V1204" s="10"/>
    </row>
    <row r="1205" spans="22:22" x14ac:dyDescent="0.25">
      <c r="V1205" s="10"/>
    </row>
    <row r="1206" spans="22:22" x14ac:dyDescent="0.25">
      <c r="V1206" s="10"/>
    </row>
    <row r="1207" spans="22:22" x14ac:dyDescent="0.25">
      <c r="V1207" s="10"/>
    </row>
    <row r="1208" spans="22:22" x14ac:dyDescent="0.25">
      <c r="V1208" s="10"/>
    </row>
    <row r="1209" spans="22:22" x14ac:dyDescent="0.25">
      <c r="V1209" s="10"/>
    </row>
    <row r="1210" spans="22:22" x14ac:dyDescent="0.25">
      <c r="V1210" s="10"/>
    </row>
    <row r="1211" spans="22:22" x14ac:dyDescent="0.25">
      <c r="V1211" s="10"/>
    </row>
    <row r="1212" spans="22:22" x14ac:dyDescent="0.25">
      <c r="V1212" s="10"/>
    </row>
    <row r="1213" spans="22:22" x14ac:dyDescent="0.25">
      <c r="V1213" s="10"/>
    </row>
    <row r="1214" spans="22:22" x14ac:dyDescent="0.25">
      <c r="V1214" s="10"/>
    </row>
    <row r="1215" spans="22:22" x14ac:dyDescent="0.25">
      <c r="V1215" s="10"/>
    </row>
    <row r="1216" spans="22:22" x14ac:dyDescent="0.25">
      <c r="V1216" s="10"/>
    </row>
    <row r="1217" spans="22:22" x14ac:dyDescent="0.25">
      <c r="V1217" s="10"/>
    </row>
    <row r="1218" spans="22:22" x14ac:dyDescent="0.25">
      <c r="V1218" s="10"/>
    </row>
    <row r="1219" spans="22:22" x14ac:dyDescent="0.25">
      <c r="V1219" s="10"/>
    </row>
    <row r="1220" spans="22:22" x14ac:dyDescent="0.25">
      <c r="V1220" s="10"/>
    </row>
    <row r="1221" spans="22:22" x14ac:dyDescent="0.25">
      <c r="V1221" s="10"/>
    </row>
    <row r="1222" spans="22:22" x14ac:dyDescent="0.25">
      <c r="V1222" s="10"/>
    </row>
    <row r="1223" spans="22:22" x14ac:dyDescent="0.25">
      <c r="V1223" s="10"/>
    </row>
    <row r="1224" spans="22:22" x14ac:dyDescent="0.25">
      <c r="V1224" s="10"/>
    </row>
    <row r="1225" spans="22:22" x14ac:dyDescent="0.25">
      <c r="V1225" s="10"/>
    </row>
    <row r="1226" spans="22:22" x14ac:dyDescent="0.25">
      <c r="V1226" s="10"/>
    </row>
    <row r="1227" spans="22:22" x14ac:dyDescent="0.25">
      <c r="V1227" s="10"/>
    </row>
    <row r="1228" spans="22:22" x14ac:dyDescent="0.25">
      <c r="V1228" s="10"/>
    </row>
    <row r="1229" spans="22:22" x14ac:dyDescent="0.25">
      <c r="V1229" s="10"/>
    </row>
    <row r="1230" spans="22:22" x14ac:dyDescent="0.25">
      <c r="V1230" s="10"/>
    </row>
    <row r="1231" spans="22:22" x14ac:dyDescent="0.25">
      <c r="V1231" s="10"/>
    </row>
    <row r="1232" spans="22:22" x14ac:dyDescent="0.25">
      <c r="V1232" s="10"/>
    </row>
    <row r="1233" spans="22:22" x14ac:dyDescent="0.25">
      <c r="V1233" s="10"/>
    </row>
    <row r="1234" spans="22:22" x14ac:dyDescent="0.25">
      <c r="V1234" s="10"/>
    </row>
    <row r="1235" spans="22:22" x14ac:dyDescent="0.25">
      <c r="V1235" s="10"/>
    </row>
    <row r="1236" spans="22:22" x14ac:dyDescent="0.25">
      <c r="V1236" s="10"/>
    </row>
    <row r="1237" spans="22:22" x14ac:dyDescent="0.25">
      <c r="V1237" s="10"/>
    </row>
    <row r="1238" spans="22:22" x14ac:dyDescent="0.25">
      <c r="V1238" s="10"/>
    </row>
    <row r="1239" spans="22:22" x14ac:dyDescent="0.25">
      <c r="V1239" s="10"/>
    </row>
    <row r="1240" spans="22:22" x14ac:dyDescent="0.25">
      <c r="V1240" s="10"/>
    </row>
    <row r="1241" spans="22:22" x14ac:dyDescent="0.25">
      <c r="V1241" s="10"/>
    </row>
    <row r="1242" spans="22:22" x14ac:dyDescent="0.25">
      <c r="V1242" s="10"/>
    </row>
    <row r="1243" spans="22:22" x14ac:dyDescent="0.25">
      <c r="V1243" s="10"/>
    </row>
    <row r="1244" spans="22:22" x14ac:dyDescent="0.25">
      <c r="V1244" s="10"/>
    </row>
    <row r="1245" spans="22:22" x14ac:dyDescent="0.25">
      <c r="V1245" s="10"/>
    </row>
    <row r="1246" spans="22:22" x14ac:dyDescent="0.25">
      <c r="V1246" s="10"/>
    </row>
    <row r="1247" spans="22:22" x14ac:dyDescent="0.25">
      <c r="V1247" s="10"/>
    </row>
    <row r="1248" spans="22:22" x14ac:dyDescent="0.25">
      <c r="V1248" s="10"/>
    </row>
    <row r="1249" spans="22:22" x14ac:dyDescent="0.25">
      <c r="V1249" s="10"/>
    </row>
    <row r="1250" spans="22:22" x14ac:dyDescent="0.25">
      <c r="V1250" s="10"/>
    </row>
    <row r="1251" spans="22:22" x14ac:dyDescent="0.25">
      <c r="V1251" s="10"/>
    </row>
    <row r="1252" spans="22:22" x14ac:dyDescent="0.25">
      <c r="V1252" s="10"/>
    </row>
    <row r="1253" spans="22:22" x14ac:dyDescent="0.25">
      <c r="V1253" s="10"/>
    </row>
    <row r="1254" spans="22:22" x14ac:dyDescent="0.25">
      <c r="V1254" s="10"/>
    </row>
    <row r="1255" spans="22:22" x14ac:dyDescent="0.25">
      <c r="V1255" s="10"/>
    </row>
    <row r="1256" spans="22:22" x14ac:dyDescent="0.25">
      <c r="V1256" s="10"/>
    </row>
    <row r="1257" spans="22:22" x14ac:dyDescent="0.25">
      <c r="V1257" s="10"/>
    </row>
    <row r="1258" spans="22:22" x14ac:dyDescent="0.25">
      <c r="V1258" s="10"/>
    </row>
    <row r="1259" spans="22:22" x14ac:dyDescent="0.25">
      <c r="V1259" s="10"/>
    </row>
    <row r="1260" spans="22:22" x14ac:dyDescent="0.25">
      <c r="V1260" s="10"/>
    </row>
    <row r="1261" spans="22:22" x14ac:dyDescent="0.25">
      <c r="V1261" s="10"/>
    </row>
    <row r="1262" spans="22:22" x14ac:dyDescent="0.25">
      <c r="V1262" s="10"/>
    </row>
    <row r="1263" spans="22:22" x14ac:dyDescent="0.25">
      <c r="V1263" s="10"/>
    </row>
    <row r="1264" spans="22:22" x14ac:dyDescent="0.25">
      <c r="V1264" s="10"/>
    </row>
    <row r="1265" spans="22:22" x14ac:dyDescent="0.25">
      <c r="V1265" s="10"/>
    </row>
    <row r="1266" spans="22:22" x14ac:dyDescent="0.25">
      <c r="V1266" s="10"/>
    </row>
    <row r="1267" spans="22:22" x14ac:dyDescent="0.25">
      <c r="V1267" s="10"/>
    </row>
    <row r="1268" spans="22:22" x14ac:dyDescent="0.25">
      <c r="V1268" s="10"/>
    </row>
    <row r="1269" spans="22:22" x14ac:dyDescent="0.25">
      <c r="V1269" s="10"/>
    </row>
    <row r="1270" spans="22:22" x14ac:dyDescent="0.25">
      <c r="V1270" s="10"/>
    </row>
    <row r="1271" spans="22:22" x14ac:dyDescent="0.25">
      <c r="V1271" s="10"/>
    </row>
    <row r="1272" spans="22:22" x14ac:dyDescent="0.25">
      <c r="V1272" s="10"/>
    </row>
    <row r="1273" spans="22:22" x14ac:dyDescent="0.25">
      <c r="V1273" s="10"/>
    </row>
    <row r="1274" spans="22:22" x14ac:dyDescent="0.25">
      <c r="V1274" s="10"/>
    </row>
    <row r="1275" spans="22:22" x14ac:dyDescent="0.25">
      <c r="V1275" s="10"/>
    </row>
    <row r="1276" spans="22:22" x14ac:dyDescent="0.25">
      <c r="V1276" s="10"/>
    </row>
    <row r="1277" spans="22:22" x14ac:dyDescent="0.25">
      <c r="V1277" s="10"/>
    </row>
    <row r="1278" spans="22:22" x14ac:dyDescent="0.25">
      <c r="V1278" s="10"/>
    </row>
    <row r="1279" spans="22:22" x14ac:dyDescent="0.25">
      <c r="V1279" s="10"/>
    </row>
    <row r="1280" spans="22:22" x14ac:dyDescent="0.25">
      <c r="V1280" s="10"/>
    </row>
    <row r="1281" spans="22:22" x14ac:dyDescent="0.25">
      <c r="V1281" s="10"/>
    </row>
    <row r="1282" spans="22:22" x14ac:dyDescent="0.25">
      <c r="V1282" s="10"/>
    </row>
    <row r="1283" spans="22:22" x14ac:dyDescent="0.25">
      <c r="V1283" s="10"/>
    </row>
    <row r="1284" spans="22:22" x14ac:dyDescent="0.25">
      <c r="V1284" s="10"/>
    </row>
    <row r="1285" spans="22:22" x14ac:dyDescent="0.25">
      <c r="V1285" s="10"/>
    </row>
    <row r="1286" spans="22:22" x14ac:dyDescent="0.25">
      <c r="V1286" s="10"/>
    </row>
    <row r="1287" spans="22:22" x14ac:dyDescent="0.25">
      <c r="V1287" s="10"/>
    </row>
    <row r="1288" spans="22:22" x14ac:dyDescent="0.25">
      <c r="V1288" s="10"/>
    </row>
    <row r="1289" spans="22:22" x14ac:dyDescent="0.25">
      <c r="V1289" s="10"/>
    </row>
    <row r="1290" spans="22:22" x14ac:dyDescent="0.25">
      <c r="V1290" s="10"/>
    </row>
    <row r="1291" spans="22:22" x14ac:dyDescent="0.25">
      <c r="V1291" s="10"/>
    </row>
    <row r="1292" spans="22:22" x14ac:dyDescent="0.25">
      <c r="V1292" s="10"/>
    </row>
    <row r="1293" spans="22:22" x14ac:dyDescent="0.25">
      <c r="V1293" s="10"/>
    </row>
    <row r="1294" spans="22:22" x14ac:dyDescent="0.25">
      <c r="V1294" s="10"/>
    </row>
    <row r="1295" spans="22:22" x14ac:dyDescent="0.25">
      <c r="V1295" s="10"/>
    </row>
    <row r="1296" spans="22:22" x14ac:dyDescent="0.25">
      <c r="V1296" s="10"/>
    </row>
    <row r="1297" spans="22:22" x14ac:dyDescent="0.25">
      <c r="V1297" s="10"/>
    </row>
    <row r="1298" spans="22:22" x14ac:dyDescent="0.25">
      <c r="V1298" s="10"/>
    </row>
    <row r="1299" spans="22:22" x14ac:dyDescent="0.25">
      <c r="V1299" s="10"/>
    </row>
    <row r="1300" spans="22:22" x14ac:dyDescent="0.25">
      <c r="V1300" s="10"/>
    </row>
    <row r="1301" spans="22:22" x14ac:dyDescent="0.25">
      <c r="V1301" s="10"/>
    </row>
    <row r="1302" spans="22:22" x14ac:dyDescent="0.25">
      <c r="V1302" s="10"/>
    </row>
    <row r="1303" spans="22:22" x14ac:dyDescent="0.25">
      <c r="V1303" s="10"/>
    </row>
    <row r="1304" spans="22:22" x14ac:dyDescent="0.25">
      <c r="V1304" s="10"/>
    </row>
    <row r="1305" spans="22:22" x14ac:dyDescent="0.25">
      <c r="V1305" s="10"/>
    </row>
    <row r="1306" spans="22:22" x14ac:dyDescent="0.25">
      <c r="V1306" s="10"/>
    </row>
    <row r="1307" spans="22:22" x14ac:dyDescent="0.25">
      <c r="V1307" s="10"/>
    </row>
    <row r="1308" spans="22:22" x14ac:dyDescent="0.25">
      <c r="V1308" s="10"/>
    </row>
    <row r="1309" spans="22:22" x14ac:dyDescent="0.25">
      <c r="V1309" s="10"/>
    </row>
    <row r="1310" spans="22:22" x14ac:dyDescent="0.25">
      <c r="V1310" s="10"/>
    </row>
    <row r="1311" spans="22:22" x14ac:dyDescent="0.25">
      <c r="V1311" s="10"/>
    </row>
    <row r="1312" spans="22:22" x14ac:dyDescent="0.25">
      <c r="V1312" s="10"/>
    </row>
    <row r="1313" spans="22:22" x14ac:dyDescent="0.25">
      <c r="V1313" s="10"/>
    </row>
    <row r="1314" spans="22:22" x14ac:dyDescent="0.25">
      <c r="V1314" s="10"/>
    </row>
    <row r="1315" spans="22:22" x14ac:dyDescent="0.25">
      <c r="V1315" s="10"/>
    </row>
    <row r="1316" spans="22:22" x14ac:dyDescent="0.25">
      <c r="V1316" s="10"/>
    </row>
    <row r="1317" spans="22:22" x14ac:dyDescent="0.25">
      <c r="V1317" s="10"/>
    </row>
    <row r="1318" spans="22:22" x14ac:dyDescent="0.25">
      <c r="V1318" s="10"/>
    </row>
    <row r="1319" spans="22:22" x14ac:dyDescent="0.25">
      <c r="V1319" s="10"/>
    </row>
    <row r="1320" spans="22:22" x14ac:dyDescent="0.25">
      <c r="V1320" s="10"/>
    </row>
    <row r="1321" spans="22:22" x14ac:dyDescent="0.25">
      <c r="V1321" s="10"/>
    </row>
    <row r="1322" spans="22:22" x14ac:dyDescent="0.25">
      <c r="V1322" s="10"/>
    </row>
    <row r="1323" spans="22:22" x14ac:dyDescent="0.25">
      <c r="V1323" s="10"/>
    </row>
    <row r="1324" spans="22:22" x14ac:dyDescent="0.25">
      <c r="V1324" s="10"/>
    </row>
    <row r="1325" spans="22:22" x14ac:dyDescent="0.25">
      <c r="V1325" s="10"/>
    </row>
    <row r="1326" spans="22:22" x14ac:dyDescent="0.25">
      <c r="V1326" s="10"/>
    </row>
    <row r="1327" spans="22:22" x14ac:dyDescent="0.25">
      <c r="V1327" s="10"/>
    </row>
    <row r="1328" spans="22:22" x14ac:dyDescent="0.25">
      <c r="V1328" s="10"/>
    </row>
    <row r="1329" spans="22:22" x14ac:dyDescent="0.25">
      <c r="V1329" s="10"/>
    </row>
    <row r="1330" spans="22:22" x14ac:dyDescent="0.25">
      <c r="V1330" s="10"/>
    </row>
    <row r="1331" spans="22:22" x14ac:dyDescent="0.25">
      <c r="V1331" s="10"/>
    </row>
    <row r="1332" spans="22:22" x14ac:dyDescent="0.25">
      <c r="V1332" s="10"/>
    </row>
    <row r="1333" spans="22:22" x14ac:dyDescent="0.25">
      <c r="V1333" s="10"/>
    </row>
    <row r="1334" spans="22:22" x14ac:dyDescent="0.25">
      <c r="V1334" s="10"/>
    </row>
    <row r="1335" spans="22:22" x14ac:dyDescent="0.25">
      <c r="V1335" s="10"/>
    </row>
    <row r="1336" spans="22:22" x14ac:dyDescent="0.25">
      <c r="V1336" s="10"/>
    </row>
    <row r="1337" spans="22:22" x14ac:dyDescent="0.25">
      <c r="V1337" s="10"/>
    </row>
    <row r="1338" spans="22:22" x14ac:dyDescent="0.25">
      <c r="V1338" s="10"/>
    </row>
    <row r="1339" spans="22:22" x14ac:dyDescent="0.25">
      <c r="V1339" s="10"/>
    </row>
    <row r="1340" spans="22:22" x14ac:dyDescent="0.25">
      <c r="V1340" s="10"/>
    </row>
    <row r="1341" spans="22:22" x14ac:dyDescent="0.25">
      <c r="V1341" s="10"/>
    </row>
    <row r="1342" spans="22:22" x14ac:dyDescent="0.25">
      <c r="V1342" s="10"/>
    </row>
    <row r="1343" spans="22:22" x14ac:dyDescent="0.25">
      <c r="V1343" s="10"/>
    </row>
    <row r="1344" spans="22:22" x14ac:dyDescent="0.25">
      <c r="V1344" s="10"/>
    </row>
    <row r="1345" spans="22:22" x14ac:dyDescent="0.25">
      <c r="V1345" s="10"/>
    </row>
    <row r="1346" spans="22:22" x14ac:dyDescent="0.25">
      <c r="V1346" s="10"/>
    </row>
    <row r="1347" spans="22:22" x14ac:dyDescent="0.25">
      <c r="V1347" s="10"/>
    </row>
    <row r="1348" spans="22:22" x14ac:dyDescent="0.25">
      <c r="V1348" s="10"/>
    </row>
    <row r="1349" spans="22:22" x14ac:dyDescent="0.25">
      <c r="V1349" s="10"/>
    </row>
    <row r="1350" spans="22:22" x14ac:dyDescent="0.25">
      <c r="V1350" s="10"/>
    </row>
    <row r="1351" spans="22:22" x14ac:dyDescent="0.25">
      <c r="V1351" s="10"/>
    </row>
    <row r="1352" spans="22:22" x14ac:dyDescent="0.25">
      <c r="V1352" s="10"/>
    </row>
    <row r="1353" spans="22:22" x14ac:dyDescent="0.25">
      <c r="V1353" s="10"/>
    </row>
    <row r="1354" spans="22:22" x14ac:dyDescent="0.25">
      <c r="V1354" s="10"/>
    </row>
    <row r="1355" spans="22:22" x14ac:dyDescent="0.25">
      <c r="V1355" s="10"/>
    </row>
    <row r="1356" spans="22:22" x14ac:dyDescent="0.25">
      <c r="V1356" s="10"/>
    </row>
    <row r="1357" spans="22:22" x14ac:dyDescent="0.25">
      <c r="V1357" s="10"/>
    </row>
    <row r="1358" spans="22:22" x14ac:dyDescent="0.25">
      <c r="V1358" s="10"/>
    </row>
    <row r="1359" spans="22:22" x14ac:dyDescent="0.25">
      <c r="V1359" s="10"/>
    </row>
    <row r="1360" spans="22:22" x14ac:dyDescent="0.25">
      <c r="V1360" s="10"/>
    </row>
    <row r="1361" spans="22:22" x14ac:dyDescent="0.25">
      <c r="V1361" s="10"/>
    </row>
    <row r="1362" spans="22:22" x14ac:dyDescent="0.25">
      <c r="V1362" s="10"/>
    </row>
    <row r="1363" spans="22:22" x14ac:dyDescent="0.25">
      <c r="V1363" s="10"/>
    </row>
    <row r="1364" spans="22:22" x14ac:dyDescent="0.25">
      <c r="V1364" s="10"/>
    </row>
    <row r="1365" spans="22:22" x14ac:dyDescent="0.25">
      <c r="V1365" s="10"/>
    </row>
    <row r="1366" spans="22:22" x14ac:dyDescent="0.25">
      <c r="V1366" s="10"/>
    </row>
    <row r="1367" spans="22:22" x14ac:dyDescent="0.25">
      <c r="V1367" s="10"/>
    </row>
    <row r="1368" spans="22:22" x14ac:dyDescent="0.25">
      <c r="V1368" s="10"/>
    </row>
    <row r="1369" spans="22:22" x14ac:dyDescent="0.25">
      <c r="V1369" s="10"/>
    </row>
    <row r="1370" spans="22:22" x14ac:dyDescent="0.25">
      <c r="V1370" s="10"/>
    </row>
    <row r="1371" spans="22:22" x14ac:dyDescent="0.25">
      <c r="V1371" s="10"/>
    </row>
    <row r="1372" spans="22:22" x14ac:dyDescent="0.25">
      <c r="V1372" s="10"/>
    </row>
    <row r="1373" spans="22:22" x14ac:dyDescent="0.25">
      <c r="V1373" s="10"/>
    </row>
    <row r="1374" spans="22:22" x14ac:dyDescent="0.25">
      <c r="V1374" s="10"/>
    </row>
    <row r="1375" spans="22:22" x14ac:dyDescent="0.25">
      <c r="V1375" s="10"/>
    </row>
    <row r="1376" spans="22:22" x14ac:dyDescent="0.25">
      <c r="V1376" s="10"/>
    </row>
    <row r="1377" spans="22:22" x14ac:dyDescent="0.25">
      <c r="V1377" s="10"/>
    </row>
    <row r="1378" spans="22:22" x14ac:dyDescent="0.25">
      <c r="V1378" s="10"/>
    </row>
    <row r="1379" spans="22:22" x14ac:dyDescent="0.25">
      <c r="V1379" s="10"/>
    </row>
    <row r="1380" spans="22:22" x14ac:dyDescent="0.25">
      <c r="V1380" s="10"/>
    </row>
    <row r="1381" spans="22:22" x14ac:dyDescent="0.25">
      <c r="V1381" s="10"/>
    </row>
    <row r="1382" spans="22:22" x14ac:dyDescent="0.25">
      <c r="V1382" s="10"/>
    </row>
    <row r="1383" spans="22:22" x14ac:dyDescent="0.25">
      <c r="V1383" s="10"/>
    </row>
    <row r="1384" spans="22:22" x14ac:dyDescent="0.25">
      <c r="V1384" s="10"/>
    </row>
    <row r="1385" spans="22:22" x14ac:dyDescent="0.25">
      <c r="V1385" s="10"/>
    </row>
    <row r="1386" spans="22:22" x14ac:dyDescent="0.25">
      <c r="V1386" s="10"/>
    </row>
    <row r="1387" spans="22:22" x14ac:dyDescent="0.25">
      <c r="V1387" s="10"/>
    </row>
    <row r="1388" spans="22:22" x14ac:dyDescent="0.25">
      <c r="V1388" s="10"/>
    </row>
    <row r="1389" spans="22:22" x14ac:dyDescent="0.25">
      <c r="V1389" s="10"/>
    </row>
    <row r="1390" spans="22:22" x14ac:dyDescent="0.25">
      <c r="V1390" s="10"/>
    </row>
    <row r="1391" spans="22:22" x14ac:dyDescent="0.25">
      <c r="V1391" s="10"/>
    </row>
    <row r="1392" spans="22:22" x14ac:dyDescent="0.25">
      <c r="V1392" s="10"/>
    </row>
    <row r="1393" spans="22:22" x14ac:dyDescent="0.25">
      <c r="V1393" s="10"/>
    </row>
    <row r="1394" spans="22:22" x14ac:dyDescent="0.25">
      <c r="V1394" s="10"/>
    </row>
    <row r="1395" spans="22:22" x14ac:dyDescent="0.25">
      <c r="V1395" s="10"/>
    </row>
    <row r="1396" spans="22:22" x14ac:dyDescent="0.25">
      <c r="V1396" s="10"/>
    </row>
    <row r="1397" spans="22:22" x14ac:dyDescent="0.25">
      <c r="V1397" s="10"/>
    </row>
    <row r="1398" spans="22:22" x14ac:dyDescent="0.25">
      <c r="V1398" s="10"/>
    </row>
    <row r="1399" spans="22:22" x14ac:dyDescent="0.25">
      <c r="V1399" s="10"/>
    </row>
    <row r="1400" spans="22:22" x14ac:dyDescent="0.25">
      <c r="V1400" s="10"/>
    </row>
    <row r="1401" spans="22:22" x14ac:dyDescent="0.25">
      <c r="V1401" s="10"/>
    </row>
    <row r="1402" spans="22:22" x14ac:dyDescent="0.25">
      <c r="V1402" s="10"/>
    </row>
    <row r="1403" spans="22:22" x14ac:dyDescent="0.25">
      <c r="V1403" s="10"/>
    </row>
    <row r="1404" spans="22:22" x14ac:dyDescent="0.25">
      <c r="V1404" s="10"/>
    </row>
    <row r="1405" spans="22:22" x14ac:dyDescent="0.25">
      <c r="V1405" s="10"/>
    </row>
    <row r="1406" spans="22:22" x14ac:dyDescent="0.25">
      <c r="V1406" s="10"/>
    </row>
    <row r="1407" spans="22:22" x14ac:dyDescent="0.25">
      <c r="V1407" s="10"/>
    </row>
    <row r="1408" spans="22:22" x14ac:dyDescent="0.25">
      <c r="V1408" s="10"/>
    </row>
    <row r="1409" spans="22:22" x14ac:dyDescent="0.25">
      <c r="V1409" s="10"/>
    </row>
    <row r="1410" spans="22:22" x14ac:dyDescent="0.25">
      <c r="V1410" s="10"/>
    </row>
    <row r="1411" spans="22:22" x14ac:dyDescent="0.25">
      <c r="V1411" s="10"/>
    </row>
    <row r="1412" spans="22:22" x14ac:dyDescent="0.25">
      <c r="V1412" s="10"/>
    </row>
    <row r="1413" spans="22:22" x14ac:dyDescent="0.25">
      <c r="V1413" s="10"/>
    </row>
    <row r="1414" spans="22:22" x14ac:dyDescent="0.25">
      <c r="V1414" s="10"/>
    </row>
    <row r="1415" spans="22:22" x14ac:dyDescent="0.25">
      <c r="V1415" s="10"/>
    </row>
    <row r="1416" spans="22:22" x14ac:dyDescent="0.25">
      <c r="V1416" s="10"/>
    </row>
    <row r="1417" spans="22:22" x14ac:dyDescent="0.25">
      <c r="V1417" s="10"/>
    </row>
    <row r="1418" spans="22:22" x14ac:dyDescent="0.25">
      <c r="V1418" s="10"/>
    </row>
    <row r="1419" spans="22:22" x14ac:dyDescent="0.25">
      <c r="V1419" s="10"/>
    </row>
    <row r="1420" spans="22:22" x14ac:dyDescent="0.25">
      <c r="V1420" s="10"/>
    </row>
    <row r="1421" spans="22:22" x14ac:dyDescent="0.25">
      <c r="V1421" s="10"/>
    </row>
    <row r="1422" spans="22:22" x14ac:dyDescent="0.25">
      <c r="V1422" s="10"/>
    </row>
    <row r="1423" spans="22:22" x14ac:dyDescent="0.25">
      <c r="V1423" s="10"/>
    </row>
    <row r="1424" spans="22:22" x14ac:dyDescent="0.25">
      <c r="V1424" s="10"/>
    </row>
    <row r="1425" spans="22:22" x14ac:dyDescent="0.25">
      <c r="V1425" s="10"/>
    </row>
    <row r="1426" spans="22:22" x14ac:dyDescent="0.25">
      <c r="V1426" s="10"/>
    </row>
    <row r="1427" spans="22:22" x14ac:dyDescent="0.25">
      <c r="V1427" s="10"/>
    </row>
    <row r="1428" spans="22:22" x14ac:dyDescent="0.25">
      <c r="V1428" s="10"/>
    </row>
    <row r="1429" spans="22:22" x14ac:dyDescent="0.25">
      <c r="V1429" s="10"/>
    </row>
    <row r="1430" spans="22:22" x14ac:dyDescent="0.25">
      <c r="V1430" s="10"/>
    </row>
    <row r="1431" spans="22:22" x14ac:dyDescent="0.25">
      <c r="V1431" s="10"/>
    </row>
    <row r="1432" spans="22:22" x14ac:dyDescent="0.25">
      <c r="V1432" s="10"/>
    </row>
    <row r="1433" spans="22:22" x14ac:dyDescent="0.25">
      <c r="V1433" s="10"/>
    </row>
    <row r="1434" spans="22:22" x14ac:dyDescent="0.25">
      <c r="V1434" s="10"/>
    </row>
    <row r="1435" spans="22:22" x14ac:dyDescent="0.25">
      <c r="V1435" s="10"/>
    </row>
    <row r="1436" spans="22:22" x14ac:dyDescent="0.25">
      <c r="V1436" s="10"/>
    </row>
    <row r="1437" spans="22:22" x14ac:dyDescent="0.25">
      <c r="V1437" s="10"/>
    </row>
    <row r="1438" spans="22:22" x14ac:dyDescent="0.25">
      <c r="V1438" s="10"/>
    </row>
    <row r="1439" spans="22:22" x14ac:dyDescent="0.25">
      <c r="V1439" s="10"/>
    </row>
    <row r="1440" spans="22:22" x14ac:dyDescent="0.25">
      <c r="V1440" s="10"/>
    </row>
    <row r="1441" spans="22:22" x14ac:dyDescent="0.25">
      <c r="V1441" s="10"/>
    </row>
    <row r="1442" spans="22:22" x14ac:dyDescent="0.25">
      <c r="V1442" s="10"/>
    </row>
    <row r="1443" spans="22:22" x14ac:dyDescent="0.25">
      <c r="V1443" s="10"/>
    </row>
    <row r="1444" spans="22:22" x14ac:dyDescent="0.25">
      <c r="V1444" s="10"/>
    </row>
    <row r="1445" spans="22:22" x14ac:dyDescent="0.25">
      <c r="V1445" s="10"/>
    </row>
    <row r="1446" spans="22:22" x14ac:dyDescent="0.25">
      <c r="V1446" s="10"/>
    </row>
    <row r="1447" spans="22:22" x14ac:dyDescent="0.25">
      <c r="V1447" s="10"/>
    </row>
    <row r="1448" spans="22:22" x14ac:dyDescent="0.25">
      <c r="V1448" s="10"/>
    </row>
    <row r="1449" spans="22:22" x14ac:dyDescent="0.25">
      <c r="V1449" s="10"/>
    </row>
    <row r="1450" spans="22:22" x14ac:dyDescent="0.25">
      <c r="V1450" s="10"/>
    </row>
    <row r="1451" spans="22:22" x14ac:dyDescent="0.25">
      <c r="V1451" s="10"/>
    </row>
    <row r="1452" spans="22:22" x14ac:dyDescent="0.25">
      <c r="V1452" s="10"/>
    </row>
    <row r="1453" spans="22:22" x14ac:dyDescent="0.25">
      <c r="V1453" s="10"/>
    </row>
    <row r="1454" spans="22:22" x14ac:dyDescent="0.25">
      <c r="V1454" s="10"/>
    </row>
    <row r="1455" spans="22:22" x14ac:dyDescent="0.25">
      <c r="V1455" s="10"/>
    </row>
    <row r="1456" spans="22:22" x14ac:dyDescent="0.25">
      <c r="V1456" s="10"/>
    </row>
    <row r="1457" spans="22:22" x14ac:dyDescent="0.25">
      <c r="V1457" s="10"/>
    </row>
    <row r="1458" spans="22:22" x14ac:dyDescent="0.25">
      <c r="V1458" s="10"/>
    </row>
    <row r="1459" spans="22:22" x14ac:dyDescent="0.25">
      <c r="V1459" s="10"/>
    </row>
    <row r="1460" spans="22:22" x14ac:dyDescent="0.25">
      <c r="V1460" s="10"/>
    </row>
    <row r="1461" spans="22:22" x14ac:dyDescent="0.25">
      <c r="V1461" s="10"/>
    </row>
    <row r="1462" spans="22:22" x14ac:dyDescent="0.25">
      <c r="V1462" s="10"/>
    </row>
    <row r="1463" spans="22:22" x14ac:dyDescent="0.25">
      <c r="V1463" s="10"/>
    </row>
    <row r="1464" spans="22:22" x14ac:dyDescent="0.25">
      <c r="V1464" s="10"/>
    </row>
    <row r="1465" spans="22:22" x14ac:dyDescent="0.25">
      <c r="V1465" s="10"/>
    </row>
    <row r="1466" spans="22:22" x14ac:dyDescent="0.25">
      <c r="V1466" s="10"/>
    </row>
    <row r="1467" spans="22:22" x14ac:dyDescent="0.25">
      <c r="V1467" s="10"/>
    </row>
    <row r="1468" spans="22:22" x14ac:dyDescent="0.25">
      <c r="V1468" s="10"/>
    </row>
    <row r="1469" spans="22:22" x14ac:dyDescent="0.25">
      <c r="V1469" s="10"/>
    </row>
    <row r="1470" spans="22:22" x14ac:dyDescent="0.25">
      <c r="V1470" s="10"/>
    </row>
    <row r="1471" spans="22:22" x14ac:dyDescent="0.25">
      <c r="V1471" s="10"/>
    </row>
    <row r="1472" spans="22:22" x14ac:dyDescent="0.25">
      <c r="V1472" s="10"/>
    </row>
    <row r="1473" spans="22:22" x14ac:dyDescent="0.25">
      <c r="V1473" s="10"/>
    </row>
    <row r="1474" spans="22:22" x14ac:dyDescent="0.25">
      <c r="V1474" s="10"/>
    </row>
    <row r="1475" spans="22:22" x14ac:dyDescent="0.25">
      <c r="V1475" s="10"/>
    </row>
    <row r="1476" spans="22:22" x14ac:dyDescent="0.25">
      <c r="V1476" s="10"/>
    </row>
    <row r="1477" spans="22:22" x14ac:dyDescent="0.25">
      <c r="V1477" s="10"/>
    </row>
    <row r="1478" spans="22:22" x14ac:dyDescent="0.25">
      <c r="V1478" s="10"/>
    </row>
    <row r="1479" spans="22:22" x14ac:dyDescent="0.25">
      <c r="V1479" s="10"/>
    </row>
    <row r="1480" spans="22:22" x14ac:dyDescent="0.25">
      <c r="V1480" s="10"/>
    </row>
    <row r="1481" spans="22:22" x14ac:dyDescent="0.25">
      <c r="V1481" s="10"/>
    </row>
    <row r="1482" spans="22:22" x14ac:dyDescent="0.25">
      <c r="V1482" s="10"/>
    </row>
    <row r="1483" spans="22:22" x14ac:dyDescent="0.25">
      <c r="V1483" s="10"/>
    </row>
    <row r="1484" spans="22:22" x14ac:dyDescent="0.25">
      <c r="V1484" s="10"/>
    </row>
    <row r="1485" spans="22:22" x14ac:dyDescent="0.25">
      <c r="V1485" s="10"/>
    </row>
    <row r="1486" spans="22:22" x14ac:dyDescent="0.25">
      <c r="V1486" s="10"/>
    </row>
    <row r="1487" spans="22:22" x14ac:dyDescent="0.25">
      <c r="V1487" s="10"/>
    </row>
    <row r="1488" spans="22:22" x14ac:dyDescent="0.25">
      <c r="V1488" s="10"/>
    </row>
    <row r="1489" spans="22:22" x14ac:dyDescent="0.25">
      <c r="V1489" s="10"/>
    </row>
    <row r="1490" spans="22:22" x14ac:dyDescent="0.25">
      <c r="V1490" s="10"/>
    </row>
    <row r="1491" spans="22:22" x14ac:dyDescent="0.25">
      <c r="V1491" s="10"/>
    </row>
    <row r="1492" spans="22:22" x14ac:dyDescent="0.25">
      <c r="V1492" s="10"/>
    </row>
    <row r="1493" spans="22:22" x14ac:dyDescent="0.25">
      <c r="V1493" s="10"/>
    </row>
    <row r="1494" spans="22:22" x14ac:dyDescent="0.25">
      <c r="V1494" s="10"/>
    </row>
    <row r="1495" spans="22:22" x14ac:dyDescent="0.25">
      <c r="V1495" s="10"/>
    </row>
    <row r="1496" spans="22:22" x14ac:dyDescent="0.25">
      <c r="V1496" s="10"/>
    </row>
    <row r="1497" spans="22:22" x14ac:dyDescent="0.25">
      <c r="V1497" s="10"/>
    </row>
    <row r="1498" spans="22:22" x14ac:dyDescent="0.25">
      <c r="V1498" s="10"/>
    </row>
    <row r="1499" spans="22:22" x14ac:dyDescent="0.25">
      <c r="V1499" s="10"/>
    </row>
    <row r="1500" spans="22:22" x14ac:dyDescent="0.25">
      <c r="V1500" s="10"/>
    </row>
    <row r="1501" spans="22:22" x14ac:dyDescent="0.25">
      <c r="V1501" s="10"/>
    </row>
    <row r="1502" spans="22:22" x14ac:dyDescent="0.25">
      <c r="V1502" s="10"/>
    </row>
    <row r="1503" spans="22:22" x14ac:dyDescent="0.25">
      <c r="V1503" s="10"/>
    </row>
    <row r="1504" spans="22:22" x14ac:dyDescent="0.25">
      <c r="V1504" s="10"/>
    </row>
    <row r="1505" spans="22:22" x14ac:dyDescent="0.25">
      <c r="V1505" s="10"/>
    </row>
    <row r="1506" spans="22:22" x14ac:dyDescent="0.25">
      <c r="V1506" s="10"/>
    </row>
    <row r="1507" spans="22:22" x14ac:dyDescent="0.25">
      <c r="V1507" s="10"/>
    </row>
    <row r="1508" spans="22:22" x14ac:dyDescent="0.25">
      <c r="V1508" s="10"/>
    </row>
    <row r="1509" spans="22:22" x14ac:dyDescent="0.25">
      <c r="V1509" s="10"/>
    </row>
    <row r="1510" spans="22:22" x14ac:dyDescent="0.25">
      <c r="V1510" s="10"/>
    </row>
    <row r="1511" spans="22:22" x14ac:dyDescent="0.25">
      <c r="V1511" s="10"/>
    </row>
    <row r="1512" spans="22:22" x14ac:dyDescent="0.25">
      <c r="V1512" s="10"/>
    </row>
    <row r="1513" spans="22:22" x14ac:dyDescent="0.25">
      <c r="V1513" s="10"/>
    </row>
    <row r="1514" spans="22:22" x14ac:dyDescent="0.25">
      <c r="V1514" s="10"/>
    </row>
    <row r="1515" spans="22:22" x14ac:dyDescent="0.25">
      <c r="V1515" s="10"/>
    </row>
    <row r="1516" spans="22:22" x14ac:dyDescent="0.25">
      <c r="V1516" s="10"/>
    </row>
    <row r="1517" spans="22:22" x14ac:dyDescent="0.25">
      <c r="V1517" s="10"/>
    </row>
    <row r="1518" spans="22:22" x14ac:dyDescent="0.25">
      <c r="V1518" s="10"/>
    </row>
    <row r="1519" spans="22:22" x14ac:dyDescent="0.25">
      <c r="V1519" s="10"/>
    </row>
    <row r="1520" spans="22:22" x14ac:dyDescent="0.25">
      <c r="V1520" s="10"/>
    </row>
    <row r="1521" spans="22:22" x14ac:dyDescent="0.25">
      <c r="V1521" s="10"/>
    </row>
    <row r="1522" spans="22:22" x14ac:dyDescent="0.25">
      <c r="V1522" s="10"/>
    </row>
    <row r="1523" spans="22:22" x14ac:dyDescent="0.25">
      <c r="V1523" s="10"/>
    </row>
    <row r="1524" spans="22:22" x14ac:dyDescent="0.25">
      <c r="V1524" s="10"/>
    </row>
    <row r="1525" spans="22:22" x14ac:dyDescent="0.25">
      <c r="V1525" s="10"/>
    </row>
    <row r="1526" spans="22:22" x14ac:dyDescent="0.25">
      <c r="V1526" s="10"/>
    </row>
    <row r="1527" spans="22:22" x14ac:dyDescent="0.25">
      <c r="V1527" s="10"/>
    </row>
    <row r="1528" spans="22:22" x14ac:dyDescent="0.25">
      <c r="V1528" s="10"/>
    </row>
    <row r="1529" spans="22:22" x14ac:dyDescent="0.25">
      <c r="V1529" s="10"/>
    </row>
    <row r="1530" spans="22:22" x14ac:dyDescent="0.25">
      <c r="V1530" s="10"/>
    </row>
    <row r="1531" spans="22:22" x14ac:dyDescent="0.25">
      <c r="V1531" s="10"/>
    </row>
    <row r="1532" spans="22:22" x14ac:dyDescent="0.25">
      <c r="V1532" s="10"/>
    </row>
    <row r="1533" spans="22:22" x14ac:dyDescent="0.25">
      <c r="V1533" s="10"/>
    </row>
    <row r="1534" spans="22:22" x14ac:dyDescent="0.25">
      <c r="V1534" s="10"/>
    </row>
    <row r="1535" spans="22:22" x14ac:dyDescent="0.25">
      <c r="V1535" s="10"/>
    </row>
    <row r="1536" spans="22:22" x14ac:dyDescent="0.25">
      <c r="V1536" s="10"/>
    </row>
    <row r="1537" spans="22:22" x14ac:dyDescent="0.25">
      <c r="V1537" s="10"/>
    </row>
    <row r="1538" spans="22:22" x14ac:dyDescent="0.25">
      <c r="V1538" s="10"/>
    </row>
    <row r="1539" spans="22:22" x14ac:dyDescent="0.25">
      <c r="V1539" s="10"/>
    </row>
    <row r="1540" spans="22:22" x14ac:dyDescent="0.25">
      <c r="V1540" s="10"/>
    </row>
    <row r="1541" spans="22:22" x14ac:dyDescent="0.25">
      <c r="V1541" s="10"/>
    </row>
    <row r="1542" spans="22:22" x14ac:dyDescent="0.25">
      <c r="V1542" s="10"/>
    </row>
    <row r="1543" spans="22:22" x14ac:dyDescent="0.25">
      <c r="V1543" s="10"/>
    </row>
    <row r="1544" spans="22:22" x14ac:dyDescent="0.25">
      <c r="V1544" s="10"/>
    </row>
    <row r="1545" spans="22:22" x14ac:dyDescent="0.25">
      <c r="V1545" s="10"/>
    </row>
    <row r="1546" spans="22:22" x14ac:dyDescent="0.25">
      <c r="V1546" s="10"/>
    </row>
    <row r="1547" spans="22:22" x14ac:dyDescent="0.25">
      <c r="V1547" s="10"/>
    </row>
    <row r="1548" spans="22:22" x14ac:dyDescent="0.25">
      <c r="V1548" s="10"/>
    </row>
    <row r="1549" spans="22:22" x14ac:dyDescent="0.25">
      <c r="V1549" s="10"/>
    </row>
    <row r="1550" spans="22:22" x14ac:dyDescent="0.25">
      <c r="V1550" s="10"/>
    </row>
    <row r="1551" spans="22:22" x14ac:dyDescent="0.25">
      <c r="V1551" s="10"/>
    </row>
    <row r="1552" spans="22:22" x14ac:dyDescent="0.25">
      <c r="V1552" s="10"/>
    </row>
    <row r="1553" spans="22:22" x14ac:dyDescent="0.25">
      <c r="V1553" s="10"/>
    </row>
    <row r="1554" spans="22:22" x14ac:dyDescent="0.25">
      <c r="V1554" s="10"/>
    </row>
    <row r="1555" spans="22:22" x14ac:dyDescent="0.25">
      <c r="V1555" s="10"/>
    </row>
    <row r="1556" spans="22:22" x14ac:dyDescent="0.25">
      <c r="V1556" s="10"/>
    </row>
    <row r="1557" spans="22:22" x14ac:dyDescent="0.25">
      <c r="V1557" s="10"/>
    </row>
    <row r="1558" spans="22:22" x14ac:dyDescent="0.25">
      <c r="V1558" s="10"/>
    </row>
    <row r="1559" spans="22:22" x14ac:dyDescent="0.25">
      <c r="V1559" s="10"/>
    </row>
    <row r="1560" spans="22:22" x14ac:dyDescent="0.25">
      <c r="V1560" s="10"/>
    </row>
    <row r="1561" spans="22:22" x14ac:dyDescent="0.25">
      <c r="V1561" s="10"/>
    </row>
    <row r="1562" spans="22:22" x14ac:dyDescent="0.25">
      <c r="V1562" s="10"/>
    </row>
    <row r="1563" spans="22:22" x14ac:dyDescent="0.25">
      <c r="V1563" s="10"/>
    </row>
    <row r="1564" spans="22:22" x14ac:dyDescent="0.25">
      <c r="V1564" s="10"/>
    </row>
    <row r="1565" spans="22:22" x14ac:dyDescent="0.25">
      <c r="V1565" s="10"/>
    </row>
    <row r="1566" spans="22:22" x14ac:dyDescent="0.25">
      <c r="V1566" s="10"/>
    </row>
    <row r="1567" spans="22:22" x14ac:dyDescent="0.25">
      <c r="V1567" s="10"/>
    </row>
    <row r="1568" spans="22:22" x14ac:dyDescent="0.25">
      <c r="V1568" s="10"/>
    </row>
    <row r="1569" spans="22:22" x14ac:dyDescent="0.25">
      <c r="V1569" s="10"/>
    </row>
    <row r="1570" spans="22:22" x14ac:dyDescent="0.25">
      <c r="V1570" s="10"/>
    </row>
    <row r="1571" spans="22:22" x14ac:dyDescent="0.25">
      <c r="V1571" s="10"/>
    </row>
    <row r="1572" spans="22:22" x14ac:dyDescent="0.25">
      <c r="V1572" s="10"/>
    </row>
    <row r="1573" spans="22:22" x14ac:dyDescent="0.25">
      <c r="V1573" s="10"/>
    </row>
    <row r="1574" spans="22:22" x14ac:dyDescent="0.25">
      <c r="V1574" s="10"/>
    </row>
    <row r="1575" spans="22:22" x14ac:dyDescent="0.25">
      <c r="V1575" s="10"/>
    </row>
    <row r="1576" spans="22:22" x14ac:dyDescent="0.25">
      <c r="V1576" s="10"/>
    </row>
    <row r="1577" spans="22:22" x14ac:dyDescent="0.25">
      <c r="V1577" s="10"/>
    </row>
    <row r="1578" spans="22:22" x14ac:dyDescent="0.25">
      <c r="V1578" s="10"/>
    </row>
    <row r="1579" spans="22:22" x14ac:dyDescent="0.25">
      <c r="V1579" s="10"/>
    </row>
    <row r="1580" spans="22:22" x14ac:dyDescent="0.25">
      <c r="V1580" s="10"/>
    </row>
    <row r="1581" spans="22:22" x14ac:dyDescent="0.25">
      <c r="V1581" s="10"/>
    </row>
    <row r="1582" spans="22:22" x14ac:dyDescent="0.25">
      <c r="V1582" s="10"/>
    </row>
    <row r="1583" spans="22:22" x14ac:dyDescent="0.25">
      <c r="V1583" s="10"/>
    </row>
    <row r="1584" spans="22:22" x14ac:dyDescent="0.25">
      <c r="V1584" s="10"/>
    </row>
    <row r="1585" spans="22:22" x14ac:dyDescent="0.25">
      <c r="V1585" s="10"/>
    </row>
    <row r="1586" spans="22:22" x14ac:dyDescent="0.25">
      <c r="V1586" s="10"/>
    </row>
    <row r="1587" spans="22:22" x14ac:dyDescent="0.25">
      <c r="V1587" s="10"/>
    </row>
    <row r="1588" spans="22:22" x14ac:dyDescent="0.25">
      <c r="V1588" s="10"/>
    </row>
    <row r="1589" spans="22:22" x14ac:dyDescent="0.25">
      <c r="V1589" s="10"/>
    </row>
    <row r="1590" spans="22:22" x14ac:dyDescent="0.25">
      <c r="V1590" s="10"/>
    </row>
    <row r="1591" spans="22:22" x14ac:dyDescent="0.25">
      <c r="V1591" s="10"/>
    </row>
    <row r="1592" spans="22:22" x14ac:dyDescent="0.25">
      <c r="V1592" s="10"/>
    </row>
    <row r="1593" spans="22:22" x14ac:dyDescent="0.25">
      <c r="V1593" s="10"/>
    </row>
    <row r="1594" spans="22:22" x14ac:dyDescent="0.25">
      <c r="V1594" s="10"/>
    </row>
    <row r="1595" spans="22:22" x14ac:dyDescent="0.25">
      <c r="V1595" s="10"/>
    </row>
    <row r="1596" spans="22:22" x14ac:dyDescent="0.25">
      <c r="V1596" s="10"/>
    </row>
    <row r="1597" spans="22:22" x14ac:dyDescent="0.25">
      <c r="V1597" s="10"/>
    </row>
    <row r="1598" spans="22:22" x14ac:dyDescent="0.25">
      <c r="V1598" s="10"/>
    </row>
    <row r="1599" spans="22:22" x14ac:dyDescent="0.25">
      <c r="V1599" s="10"/>
    </row>
    <row r="1600" spans="22:22" x14ac:dyDescent="0.25">
      <c r="V1600" s="10"/>
    </row>
    <row r="1601" spans="22:22" x14ac:dyDescent="0.25">
      <c r="V1601" s="10"/>
    </row>
    <row r="1602" spans="22:22" x14ac:dyDescent="0.25">
      <c r="V1602" s="10"/>
    </row>
    <row r="1603" spans="22:22" x14ac:dyDescent="0.25">
      <c r="V1603" s="10"/>
    </row>
    <row r="1604" spans="22:22" x14ac:dyDescent="0.25">
      <c r="V1604" s="10"/>
    </row>
    <row r="1605" spans="22:22" x14ac:dyDescent="0.25">
      <c r="V1605" s="10"/>
    </row>
    <row r="1606" spans="22:22" x14ac:dyDescent="0.25">
      <c r="V1606" s="10"/>
    </row>
    <row r="1607" spans="22:22" x14ac:dyDescent="0.25">
      <c r="V1607" s="10"/>
    </row>
    <row r="1608" spans="22:22" x14ac:dyDescent="0.25">
      <c r="V1608" s="10"/>
    </row>
    <row r="1609" spans="22:22" x14ac:dyDescent="0.25">
      <c r="V1609" s="10"/>
    </row>
    <row r="1610" spans="22:22" x14ac:dyDescent="0.25">
      <c r="V1610" s="10"/>
    </row>
    <row r="1611" spans="22:22" x14ac:dyDescent="0.25">
      <c r="V1611" s="10"/>
    </row>
    <row r="1612" spans="22:22" x14ac:dyDescent="0.25">
      <c r="V1612" s="10"/>
    </row>
    <row r="1613" spans="22:22" x14ac:dyDescent="0.25">
      <c r="V1613" s="10"/>
    </row>
    <row r="1614" spans="22:22" x14ac:dyDescent="0.25">
      <c r="V1614" s="10"/>
    </row>
    <row r="1615" spans="22:22" x14ac:dyDescent="0.25">
      <c r="V1615" s="10"/>
    </row>
    <row r="1616" spans="22:22" x14ac:dyDescent="0.25">
      <c r="V1616" s="10"/>
    </row>
    <row r="1617" spans="22:22" x14ac:dyDescent="0.25">
      <c r="V1617" s="10"/>
    </row>
    <row r="1618" spans="22:22" x14ac:dyDescent="0.25">
      <c r="V1618" s="10"/>
    </row>
    <row r="1619" spans="22:22" x14ac:dyDescent="0.25">
      <c r="V1619" s="10"/>
    </row>
    <row r="1620" spans="22:22" x14ac:dyDescent="0.25">
      <c r="V1620" s="10"/>
    </row>
    <row r="1621" spans="22:22" x14ac:dyDescent="0.25">
      <c r="V1621" s="10"/>
    </row>
    <row r="1622" spans="22:22" x14ac:dyDescent="0.25">
      <c r="V1622" s="10"/>
    </row>
    <row r="1623" spans="22:22" x14ac:dyDescent="0.25">
      <c r="V1623" s="10"/>
    </row>
    <row r="1624" spans="22:22" x14ac:dyDescent="0.25">
      <c r="V1624" s="10"/>
    </row>
    <row r="1625" spans="22:22" x14ac:dyDescent="0.25">
      <c r="V1625" s="10"/>
    </row>
    <row r="1626" spans="22:22" x14ac:dyDescent="0.25">
      <c r="V1626" s="10"/>
    </row>
    <row r="1627" spans="22:22" x14ac:dyDescent="0.25">
      <c r="V1627" s="10"/>
    </row>
    <row r="1628" spans="22:22" x14ac:dyDescent="0.25">
      <c r="V1628" s="10"/>
    </row>
    <row r="1629" spans="22:22" x14ac:dyDescent="0.25">
      <c r="V1629" s="10"/>
    </row>
    <row r="1630" spans="22:22" x14ac:dyDescent="0.25">
      <c r="V1630" s="10"/>
    </row>
    <row r="1631" spans="22:22" x14ac:dyDescent="0.25">
      <c r="V1631" s="10"/>
    </row>
    <row r="1632" spans="22:22" x14ac:dyDescent="0.25">
      <c r="V1632" s="10"/>
    </row>
    <row r="1633" spans="22:22" x14ac:dyDescent="0.25">
      <c r="V1633" s="10"/>
    </row>
    <row r="1634" spans="22:22" x14ac:dyDescent="0.25">
      <c r="V1634" s="10"/>
    </row>
    <row r="1635" spans="22:22" x14ac:dyDescent="0.25">
      <c r="V1635" s="10"/>
    </row>
    <row r="1636" spans="22:22" x14ac:dyDescent="0.25">
      <c r="V1636" s="10"/>
    </row>
    <row r="1637" spans="22:22" x14ac:dyDescent="0.25">
      <c r="V1637" s="10"/>
    </row>
    <row r="1638" spans="22:22" x14ac:dyDescent="0.25">
      <c r="V1638" s="10"/>
    </row>
    <row r="1639" spans="22:22" x14ac:dyDescent="0.25">
      <c r="V1639" s="10"/>
    </row>
    <row r="1640" spans="22:22" x14ac:dyDescent="0.25">
      <c r="V1640" s="10"/>
    </row>
    <row r="1641" spans="22:22" x14ac:dyDescent="0.25">
      <c r="V1641" s="10"/>
    </row>
    <row r="1642" spans="22:22" x14ac:dyDescent="0.25">
      <c r="V1642" s="10"/>
    </row>
    <row r="1643" spans="22:22" x14ac:dyDescent="0.25">
      <c r="V1643" s="10"/>
    </row>
    <row r="1644" spans="22:22" x14ac:dyDescent="0.25">
      <c r="V1644" s="10"/>
    </row>
    <row r="1645" spans="22:22" x14ac:dyDescent="0.25">
      <c r="V1645" s="10"/>
    </row>
    <row r="1646" spans="22:22" x14ac:dyDescent="0.25">
      <c r="V1646" s="10"/>
    </row>
    <row r="1647" spans="22:22" x14ac:dyDescent="0.25">
      <c r="V1647" s="10"/>
    </row>
    <row r="1648" spans="22:22" x14ac:dyDescent="0.25">
      <c r="V1648" s="10"/>
    </row>
    <row r="1649" spans="22:22" x14ac:dyDescent="0.25">
      <c r="V1649" s="10"/>
    </row>
    <row r="1650" spans="22:22" x14ac:dyDescent="0.25">
      <c r="V1650" s="10"/>
    </row>
    <row r="1651" spans="22:22" x14ac:dyDescent="0.25">
      <c r="V1651" s="10"/>
    </row>
    <row r="1652" spans="22:22" x14ac:dyDescent="0.25">
      <c r="V1652" s="10"/>
    </row>
    <row r="1653" spans="22:22" x14ac:dyDescent="0.25">
      <c r="V1653" s="10"/>
    </row>
    <row r="1654" spans="22:22" x14ac:dyDescent="0.25">
      <c r="V1654" s="10"/>
    </row>
    <row r="1655" spans="22:22" x14ac:dyDescent="0.25">
      <c r="V1655" s="10"/>
    </row>
    <row r="1656" spans="22:22" x14ac:dyDescent="0.25">
      <c r="V1656" s="10"/>
    </row>
    <row r="1657" spans="22:22" x14ac:dyDescent="0.25">
      <c r="V1657" s="10"/>
    </row>
    <row r="1658" spans="22:22" x14ac:dyDescent="0.25">
      <c r="V1658" s="10"/>
    </row>
    <row r="1659" spans="22:22" x14ac:dyDescent="0.25">
      <c r="V1659" s="10"/>
    </row>
    <row r="1660" spans="22:22" x14ac:dyDescent="0.25">
      <c r="V1660" s="10"/>
    </row>
    <row r="1661" spans="22:22" x14ac:dyDescent="0.25">
      <c r="V1661" s="10"/>
    </row>
    <row r="1662" spans="22:22" x14ac:dyDescent="0.25">
      <c r="V1662" s="10"/>
    </row>
    <row r="1663" spans="22:22" x14ac:dyDescent="0.25">
      <c r="V1663" s="10"/>
    </row>
    <row r="1664" spans="22:22" x14ac:dyDescent="0.25">
      <c r="V1664" s="10"/>
    </row>
    <row r="1665" spans="22:22" x14ac:dyDescent="0.25">
      <c r="V1665" s="10"/>
    </row>
    <row r="1666" spans="22:22" x14ac:dyDescent="0.25">
      <c r="V1666" s="10"/>
    </row>
    <row r="1667" spans="22:22" x14ac:dyDescent="0.25">
      <c r="V1667" s="10"/>
    </row>
    <row r="1668" spans="22:22" x14ac:dyDescent="0.25">
      <c r="V1668" s="10"/>
    </row>
    <row r="1669" spans="22:22" x14ac:dyDescent="0.25">
      <c r="V1669" s="10"/>
    </row>
    <row r="1670" spans="22:22" x14ac:dyDescent="0.25">
      <c r="V1670" s="10"/>
    </row>
    <row r="1671" spans="22:22" x14ac:dyDescent="0.25">
      <c r="V1671" s="10"/>
    </row>
    <row r="1672" spans="22:22" x14ac:dyDescent="0.25">
      <c r="V1672" s="10"/>
    </row>
    <row r="1673" spans="22:22" x14ac:dyDescent="0.25">
      <c r="V1673" s="10"/>
    </row>
    <row r="1674" spans="22:22" x14ac:dyDescent="0.25">
      <c r="V1674" s="10"/>
    </row>
    <row r="1675" spans="22:22" x14ac:dyDescent="0.25">
      <c r="V1675" s="10"/>
    </row>
    <row r="1676" spans="22:22" x14ac:dyDescent="0.25">
      <c r="V1676" s="10"/>
    </row>
    <row r="1677" spans="22:22" x14ac:dyDescent="0.25">
      <c r="V1677" s="10"/>
    </row>
    <row r="1678" spans="22:22" x14ac:dyDescent="0.25">
      <c r="V1678" s="10"/>
    </row>
    <row r="1679" spans="22:22" x14ac:dyDescent="0.25">
      <c r="V1679" s="10"/>
    </row>
    <row r="1680" spans="22:22" x14ac:dyDescent="0.25">
      <c r="V1680" s="10"/>
    </row>
    <row r="1681" spans="22:22" x14ac:dyDescent="0.25">
      <c r="V1681" s="10"/>
    </row>
    <row r="1682" spans="22:22" x14ac:dyDescent="0.25">
      <c r="V1682" s="10"/>
    </row>
    <row r="1683" spans="22:22" x14ac:dyDescent="0.25">
      <c r="V1683" s="10"/>
    </row>
    <row r="1684" spans="22:22" x14ac:dyDescent="0.25">
      <c r="V1684" s="10"/>
    </row>
    <row r="1685" spans="22:22" x14ac:dyDescent="0.25">
      <c r="V1685" s="10"/>
    </row>
    <row r="1686" spans="22:22" x14ac:dyDescent="0.25">
      <c r="V1686" s="10"/>
    </row>
    <row r="1687" spans="22:22" x14ac:dyDescent="0.25">
      <c r="V1687" s="10"/>
    </row>
    <row r="1688" spans="22:22" x14ac:dyDescent="0.25">
      <c r="V1688" s="10"/>
    </row>
    <row r="1689" spans="22:22" x14ac:dyDescent="0.25">
      <c r="V1689" s="10"/>
    </row>
    <row r="1690" spans="22:22" x14ac:dyDescent="0.25">
      <c r="V1690" s="10"/>
    </row>
    <row r="1691" spans="22:22" x14ac:dyDescent="0.25">
      <c r="V1691" s="10"/>
    </row>
    <row r="1692" spans="22:22" x14ac:dyDescent="0.25">
      <c r="V1692" s="10"/>
    </row>
    <row r="1693" spans="22:22" x14ac:dyDescent="0.25">
      <c r="V1693" s="10"/>
    </row>
    <row r="1694" spans="22:22" x14ac:dyDescent="0.25">
      <c r="V1694" s="10"/>
    </row>
    <row r="1695" spans="22:22" x14ac:dyDescent="0.25">
      <c r="V1695" s="10"/>
    </row>
    <row r="1696" spans="22:22" x14ac:dyDescent="0.25">
      <c r="V1696" s="10"/>
    </row>
    <row r="1697" spans="22:22" x14ac:dyDescent="0.25">
      <c r="V1697" s="10"/>
    </row>
    <row r="1698" spans="22:22" x14ac:dyDescent="0.25">
      <c r="V1698" s="10"/>
    </row>
    <row r="1699" spans="22:22" x14ac:dyDescent="0.25">
      <c r="V1699" s="10"/>
    </row>
    <row r="1700" spans="22:22" x14ac:dyDescent="0.25">
      <c r="V1700" s="10"/>
    </row>
    <row r="1701" spans="22:22" x14ac:dyDescent="0.25">
      <c r="V1701" s="10"/>
    </row>
    <row r="1702" spans="22:22" x14ac:dyDescent="0.25">
      <c r="V1702" s="10"/>
    </row>
    <row r="1703" spans="22:22" x14ac:dyDescent="0.25">
      <c r="V1703" s="10"/>
    </row>
    <row r="1704" spans="22:22" x14ac:dyDescent="0.25">
      <c r="V1704" s="10"/>
    </row>
    <row r="1705" spans="22:22" x14ac:dyDescent="0.25">
      <c r="V1705" s="10"/>
    </row>
    <row r="1706" spans="22:22" x14ac:dyDescent="0.25">
      <c r="V1706" s="10"/>
    </row>
    <row r="1707" spans="22:22" x14ac:dyDescent="0.25">
      <c r="V1707" s="10"/>
    </row>
    <row r="1708" spans="22:22" x14ac:dyDescent="0.25">
      <c r="V1708" s="10"/>
    </row>
    <row r="1709" spans="22:22" x14ac:dyDescent="0.25">
      <c r="V1709" s="10"/>
    </row>
    <row r="1710" spans="22:22" x14ac:dyDescent="0.25">
      <c r="V1710" s="10"/>
    </row>
    <row r="1711" spans="22:22" x14ac:dyDescent="0.25">
      <c r="V1711" s="10"/>
    </row>
    <row r="1712" spans="22:22" x14ac:dyDescent="0.25">
      <c r="V1712" s="10"/>
    </row>
    <row r="1713" spans="22:22" x14ac:dyDescent="0.25">
      <c r="V1713" s="10"/>
    </row>
    <row r="1714" spans="22:22" x14ac:dyDescent="0.25">
      <c r="V1714" s="10"/>
    </row>
    <row r="1715" spans="22:22" x14ac:dyDescent="0.25">
      <c r="V1715" s="10"/>
    </row>
    <row r="1716" spans="22:22" x14ac:dyDescent="0.25">
      <c r="V1716" s="10"/>
    </row>
    <row r="1717" spans="22:22" x14ac:dyDescent="0.25">
      <c r="V1717" s="10"/>
    </row>
    <row r="1718" spans="22:22" x14ac:dyDescent="0.25">
      <c r="V1718" s="10"/>
    </row>
    <row r="1719" spans="22:22" x14ac:dyDescent="0.25">
      <c r="V1719" s="10"/>
    </row>
    <row r="1720" spans="22:22" x14ac:dyDescent="0.25">
      <c r="V1720" s="10"/>
    </row>
    <row r="1721" spans="22:22" x14ac:dyDescent="0.25">
      <c r="V1721" s="10"/>
    </row>
    <row r="1722" spans="22:22" x14ac:dyDescent="0.25">
      <c r="V1722" s="10"/>
    </row>
    <row r="1723" spans="22:22" x14ac:dyDescent="0.25">
      <c r="V1723" s="10"/>
    </row>
    <row r="1724" spans="22:22" x14ac:dyDescent="0.25">
      <c r="V1724" s="10"/>
    </row>
    <row r="1725" spans="22:22" x14ac:dyDescent="0.25">
      <c r="V1725" s="10"/>
    </row>
    <row r="1726" spans="22:22" x14ac:dyDescent="0.25">
      <c r="V1726" s="10"/>
    </row>
    <row r="1727" spans="22:22" x14ac:dyDescent="0.25">
      <c r="V1727" s="10"/>
    </row>
    <row r="1728" spans="22:22" x14ac:dyDescent="0.25">
      <c r="V1728" s="10"/>
    </row>
    <row r="1729" spans="22:22" x14ac:dyDescent="0.25">
      <c r="V1729" s="10"/>
    </row>
    <row r="1730" spans="22:22" x14ac:dyDescent="0.25">
      <c r="V1730" s="10"/>
    </row>
    <row r="1731" spans="22:22" x14ac:dyDescent="0.25">
      <c r="V1731" s="10"/>
    </row>
    <row r="1732" spans="22:22" x14ac:dyDescent="0.25">
      <c r="V1732" s="10"/>
    </row>
    <row r="1733" spans="22:22" x14ac:dyDescent="0.25">
      <c r="V1733" s="10"/>
    </row>
    <row r="1734" spans="22:22" x14ac:dyDescent="0.25">
      <c r="V1734" s="10"/>
    </row>
    <row r="1735" spans="22:22" x14ac:dyDescent="0.25">
      <c r="V1735" s="10"/>
    </row>
    <row r="1736" spans="22:22" x14ac:dyDescent="0.25">
      <c r="V1736" s="10"/>
    </row>
    <row r="1737" spans="22:22" x14ac:dyDescent="0.25">
      <c r="V1737" s="10"/>
    </row>
    <row r="1738" spans="22:22" x14ac:dyDescent="0.25">
      <c r="V1738" s="10"/>
    </row>
    <row r="1739" spans="22:22" x14ac:dyDescent="0.25">
      <c r="V1739" s="10"/>
    </row>
    <row r="1740" spans="22:22" x14ac:dyDescent="0.25">
      <c r="V1740" s="10"/>
    </row>
    <row r="1741" spans="22:22" x14ac:dyDescent="0.25">
      <c r="V1741" s="10"/>
    </row>
    <row r="1742" spans="22:22" x14ac:dyDescent="0.25">
      <c r="V1742" s="10"/>
    </row>
    <row r="1743" spans="22:22" x14ac:dyDescent="0.25">
      <c r="V1743" s="10"/>
    </row>
    <row r="1744" spans="22:22" x14ac:dyDescent="0.25">
      <c r="V1744" s="10"/>
    </row>
    <row r="1745" spans="22:22" x14ac:dyDescent="0.25">
      <c r="V1745" s="10"/>
    </row>
    <row r="1746" spans="22:22" x14ac:dyDescent="0.25">
      <c r="V1746" s="10"/>
    </row>
    <row r="1747" spans="22:22" x14ac:dyDescent="0.25">
      <c r="V1747" s="10"/>
    </row>
    <row r="1748" spans="22:22" x14ac:dyDescent="0.25">
      <c r="V1748" s="10"/>
    </row>
    <row r="1749" spans="22:22" x14ac:dyDescent="0.25">
      <c r="V1749" s="10"/>
    </row>
    <row r="1750" spans="22:22" x14ac:dyDescent="0.25">
      <c r="V1750" s="10"/>
    </row>
    <row r="1751" spans="22:22" x14ac:dyDescent="0.25">
      <c r="V1751" s="10"/>
    </row>
    <row r="1752" spans="22:22" x14ac:dyDescent="0.25">
      <c r="V1752" s="10"/>
    </row>
    <row r="1753" spans="22:22" x14ac:dyDescent="0.25">
      <c r="V1753" s="10"/>
    </row>
    <row r="1754" spans="22:22" x14ac:dyDescent="0.25">
      <c r="V1754" s="10"/>
    </row>
    <row r="1755" spans="22:22" x14ac:dyDescent="0.25">
      <c r="V1755" s="10"/>
    </row>
    <row r="1756" spans="22:22" x14ac:dyDescent="0.25">
      <c r="V1756" s="10"/>
    </row>
    <row r="1757" spans="22:22" x14ac:dyDescent="0.25">
      <c r="V1757" s="10"/>
    </row>
    <row r="1758" spans="22:22" x14ac:dyDescent="0.25">
      <c r="V1758" s="10"/>
    </row>
    <row r="1759" spans="22:22" x14ac:dyDescent="0.25">
      <c r="V1759" s="10"/>
    </row>
    <row r="1760" spans="22:22" x14ac:dyDescent="0.25">
      <c r="V1760" s="10"/>
    </row>
    <row r="1761" spans="22:22" x14ac:dyDescent="0.25">
      <c r="V1761" s="10"/>
    </row>
    <row r="1762" spans="22:22" x14ac:dyDescent="0.25">
      <c r="V1762" s="10"/>
    </row>
    <row r="1763" spans="22:22" x14ac:dyDescent="0.25">
      <c r="V1763" s="10"/>
    </row>
    <row r="1764" spans="22:22" x14ac:dyDescent="0.25">
      <c r="V1764" s="10"/>
    </row>
    <row r="1765" spans="22:22" x14ac:dyDescent="0.25">
      <c r="V1765" s="10"/>
    </row>
    <row r="1766" spans="22:22" x14ac:dyDescent="0.25">
      <c r="V1766" s="10"/>
    </row>
    <row r="1767" spans="22:22" x14ac:dyDescent="0.25">
      <c r="V1767" s="10"/>
    </row>
    <row r="1768" spans="22:22" x14ac:dyDescent="0.25">
      <c r="V1768" s="10"/>
    </row>
    <row r="1769" spans="22:22" x14ac:dyDescent="0.25">
      <c r="V1769" s="10"/>
    </row>
    <row r="1770" spans="22:22" x14ac:dyDescent="0.25">
      <c r="V1770" s="10"/>
    </row>
    <row r="1771" spans="22:22" x14ac:dyDescent="0.25">
      <c r="V1771" s="10"/>
    </row>
    <row r="1772" spans="22:22" x14ac:dyDescent="0.25">
      <c r="V1772" s="10"/>
    </row>
    <row r="1773" spans="22:22" x14ac:dyDescent="0.25">
      <c r="V1773" s="10"/>
    </row>
    <row r="1774" spans="22:22" x14ac:dyDescent="0.25">
      <c r="V1774" s="10"/>
    </row>
    <row r="1775" spans="22:22" x14ac:dyDescent="0.25">
      <c r="V1775" s="10"/>
    </row>
    <row r="1776" spans="22:22" x14ac:dyDescent="0.25">
      <c r="V1776" s="10"/>
    </row>
    <row r="1777" spans="22:22" x14ac:dyDescent="0.25">
      <c r="V1777" s="10"/>
    </row>
    <row r="1778" spans="22:22" x14ac:dyDescent="0.25">
      <c r="V1778" s="10"/>
    </row>
    <row r="1779" spans="22:22" x14ac:dyDescent="0.25">
      <c r="V1779" s="10"/>
    </row>
    <row r="1780" spans="22:22" x14ac:dyDescent="0.25">
      <c r="V1780" s="10"/>
    </row>
    <row r="1781" spans="22:22" x14ac:dyDescent="0.25">
      <c r="V1781" s="10"/>
    </row>
    <row r="1782" spans="22:22" x14ac:dyDescent="0.25">
      <c r="V1782" s="10"/>
    </row>
    <row r="1783" spans="22:22" x14ac:dyDescent="0.25">
      <c r="V1783" s="10"/>
    </row>
    <row r="1784" spans="22:22" x14ac:dyDescent="0.25">
      <c r="V1784" s="10"/>
    </row>
    <row r="1785" spans="22:22" x14ac:dyDescent="0.25">
      <c r="V1785" s="10"/>
    </row>
    <row r="1786" spans="22:22" x14ac:dyDescent="0.25">
      <c r="V1786" s="10"/>
    </row>
    <row r="1787" spans="22:22" x14ac:dyDescent="0.25">
      <c r="V1787" s="10"/>
    </row>
    <row r="1788" spans="22:22" x14ac:dyDescent="0.25">
      <c r="V1788" s="10"/>
    </row>
    <row r="1789" spans="22:22" x14ac:dyDescent="0.25">
      <c r="V1789" s="10"/>
    </row>
    <row r="1790" spans="22:22" x14ac:dyDescent="0.25">
      <c r="V1790" s="10"/>
    </row>
    <row r="1791" spans="22:22" x14ac:dyDescent="0.25">
      <c r="V1791" s="10"/>
    </row>
    <row r="1792" spans="22:22" x14ac:dyDescent="0.25">
      <c r="V1792" s="10"/>
    </row>
    <row r="1793" spans="22:22" x14ac:dyDescent="0.25">
      <c r="V1793" s="10"/>
    </row>
    <row r="1794" spans="22:22" x14ac:dyDescent="0.25">
      <c r="V1794" s="10"/>
    </row>
    <row r="1795" spans="22:22" x14ac:dyDescent="0.25">
      <c r="V1795" s="10"/>
    </row>
    <row r="1796" spans="22:22" x14ac:dyDescent="0.25">
      <c r="V1796" s="10"/>
    </row>
    <row r="1797" spans="22:22" x14ac:dyDescent="0.25">
      <c r="V1797" s="10"/>
    </row>
    <row r="1798" spans="22:22" x14ac:dyDescent="0.25">
      <c r="V1798" s="10"/>
    </row>
    <row r="1799" spans="22:22" x14ac:dyDescent="0.25">
      <c r="V1799" s="10"/>
    </row>
    <row r="1800" spans="22:22" x14ac:dyDescent="0.25">
      <c r="V1800" s="10"/>
    </row>
    <row r="1801" spans="22:22" x14ac:dyDescent="0.25">
      <c r="V1801" s="10"/>
    </row>
    <row r="1802" spans="22:22" x14ac:dyDescent="0.25">
      <c r="V1802" s="10"/>
    </row>
    <row r="1803" spans="22:22" x14ac:dyDescent="0.25">
      <c r="V1803" s="10"/>
    </row>
    <row r="1804" spans="22:22" x14ac:dyDescent="0.25">
      <c r="V1804" s="10"/>
    </row>
    <row r="1805" spans="22:22" x14ac:dyDescent="0.25">
      <c r="V1805" s="10"/>
    </row>
    <row r="1806" spans="22:22" x14ac:dyDescent="0.25">
      <c r="V1806" s="10"/>
    </row>
    <row r="1807" spans="22:22" x14ac:dyDescent="0.25">
      <c r="V1807" s="10"/>
    </row>
    <row r="1808" spans="22:22" x14ac:dyDescent="0.25">
      <c r="V1808" s="10"/>
    </row>
    <row r="1809" spans="22:22" x14ac:dyDescent="0.25">
      <c r="V1809" s="10"/>
    </row>
    <row r="1810" spans="22:22" x14ac:dyDescent="0.25">
      <c r="V1810" s="10"/>
    </row>
    <row r="1811" spans="22:22" x14ac:dyDescent="0.25">
      <c r="V1811" s="10"/>
    </row>
    <row r="1812" spans="22:22" x14ac:dyDescent="0.25">
      <c r="V1812" s="10"/>
    </row>
    <row r="1813" spans="22:22" x14ac:dyDescent="0.25">
      <c r="V1813" s="10"/>
    </row>
    <row r="1814" spans="22:22" x14ac:dyDescent="0.25">
      <c r="V1814" s="10"/>
    </row>
    <row r="1815" spans="22:22" x14ac:dyDescent="0.25">
      <c r="V1815" s="10"/>
    </row>
    <row r="1816" spans="22:22" x14ac:dyDescent="0.25">
      <c r="V1816" s="10"/>
    </row>
    <row r="1817" spans="22:22" x14ac:dyDescent="0.25">
      <c r="V1817" s="10"/>
    </row>
    <row r="1818" spans="22:22" x14ac:dyDescent="0.25">
      <c r="V1818" s="10"/>
    </row>
    <row r="1819" spans="22:22" x14ac:dyDescent="0.25">
      <c r="V1819" s="10"/>
    </row>
    <row r="1820" spans="22:22" x14ac:dyDescent="0.25">
      <c r="V1820" s="10"/>
    </row>
    <row r="1821" spans="22:22" x14ac:dyDescent="0.25">
      <c r="V1821" s="10"/>
    </row>
    <row r="1822" spans="22:22" x14ac:dyDescent="0.25">
      <c r="V1822" s="10"/>
    </row>
    <row r="1823" spans="22:22" x14ac:dyDescent="0.25">
      <c r="V1823" s="10"/>
    </row>
    <row r="1824" spans="22:22" x14ac:dyDescent="0.25">
      <c r="V1824" s="10"/>
    </row>
    <row r="1825" spans="22:22" x14ac:dyDescent="0.25">
      <c r="V1825" s="10"/>
    </row>
    <row r="1826" spans="22:22" x14ac:dyDescent="0.25">
      <c r="V1826" s="10"/>
    </row>
    <row r="1827" spans="22:22" x14ac:dyDescent="0.25">
      <c r="V1827" s="10"/>
    </row>
    <row r="1828" spans="22:22" x14ac:dyDescent="0.25">
      <c r="V1828" s="10"/>
    </row>
    <row r="1829" spans="22:22" x14ac:dyDescent="0.25">
      <c r="V1829" s="10"/>
    </row>
    <row r="1830" spans="22:22" x14ac:dyDescent="0.25">
      <c r="V1830" s="10"/>
    </row>
    <row r="1831" spans="22:22" x14ac:dyDescent="0.25">
      <c r="V1831" s="10"/>
    </row>
    <row r="1832" spans="22:22" x14ac:dyDescent="0.25">
      <c r="V1832" s="10"/>
    </row>
    <row r="1833" spans="22:22" x14ac:dyDescent="0.25">
      <c r="V1833" s="10"/>
    </row>
    <row r="1834" spans="22:22" x14ac:dyDescent="0.25">
      <c r="V1834" s="10"/>
    </row>
    <row r="1835" spans="22:22" x14ac:dyDescent="0.25">
      <c r="V1835" s="10"/>
    </row>
    <row r="1836" spans="22:22" x14ac:dyDescent="0.25">
      <c r="V1836" s="10"/>
    </row>
    <row r="1837" spans="22:22" x14ac:dyDescent="0.25">
      <c r="V1837" s="10"/>
    </row>
    <row r="1838" spans="22:22" x14ac:dyDescent="0.25">
      <c r="V1838" s="10"/>
    </row>
    <row r="1839" spans="22:22" x14ac:dyDescent="0.25">
      <c r="V1839" s="10"/>
    </row>
    <row r="1840" spans="22:22" x14ac:dyDescent="0.25">
      <c r="V1840" s="10"/>
    </row>
    <row r="1841" spans="22:22" x14ac:dyDescent="0.25">
      <c r="V1841" s="10"/>
    </row>
    <row r="1842" spans="22:22" x14ac:dyDescent="0.25">
      <c r="V1842" s="10"/>
    </row>
    <row r="1843" spans="22:22" x14ac:dyDescent="0.25">
      <c r="V1843" s="10"/>
    </row>
    <row r="1844" spans="22:22" x14ac:dyDescent="0.25">
      <c r="V1844" s="10"/>
    </row>
    <row r="1845" spans="22:22" x14ac:dyDescent="0.25">
      <c r="V1845" s="10"/>
    </row>
    <row r="1846" spans="22:22" x14ac:dyDescent="0.25">
      <c r="V1846" s="10"/>
    </row>
    <row r="1847" spans="22:22" x14ac:dyDescent="0.25">
      <c r="V1847" s="10"/>
    </row>
    <row r="1848" spans="22:22" x14ac:dyDescent="0.25">
      <c r="V1848" s="10"/>
    </row>
    <row r="1849" spans="22:22" x14ac:dyDescent="0.25">
      <c r="V1849" s="10"/>
    </row>
    <row r="1850" spans="22:22" x14ac:dyDescent="0.25">
      <c r="V1850" s="10"/>
    </row>
    <row r="1851" spans="22:22" x14ac:dyDescent="0.25">
      <c r="V1851" s="10"/>
    </row>
    <row r="1852" spans="22:22" x14ac:dyDescent="0.25">
      <c r="V1852" s="10"/>
    </row>
    <row r="1853" spans="22:22" x14ac:dyDescent="0.25">
      <c r="V1853" s="10"/>
    </row>
    <row r="1854" spans="22:22" x14ac:dyDescent="0.25">
      <c r="V1854" s="10"/>
    </row>
    <row r="1855" spans="22:22" x14ac:dyDescent="0.25">
      <c r="V1855" s="10"/>
    </row>
    <row r="1856" spans="22:22" x14ac:dyDescent="0.25">
      <c r="V1856" s="10"/>
    </row>
    <row r="1857" spans="22:22" x14ac:dyDescent="0.25">
      <c r="V1857" s="10"/>
    </row>
    <row r="1858" spans="22:22" x14ac:dyDescent="0.25">
      <c r="V1858" s="10"/>
    </row>
    <row r="1859" spans="22:22" x14ac:dyDescent="0.25">
      <c r="V1859" s="10"/>
    </row>
    <row r="1860" spans="22:22" x14ac:dyDescent="0.25">
      <c r="V1860" s="10"/>
    </row>
    <row r="1861" spans="22:22" x14ac:dyDescent="0.25">
      <c r="V1861" s="10"/>
    </row>
    <row r="1862" spans="22:22" x14ac:dyDescent="0.25">
      <c r="V1862" s="10"/>
    </row>
    <row r="1863" spans="22:22" x14ac:dyDescent="0.25">
      <c r="V1863" s="10"/>
    </row>
    <row r="1864" spans="22:22" x14ac:dyDescent="0.25">
      <c r="V1864" s="10"/>
    </row>
    <row r="1865" spans="22:22" x14ac:dyDescent="0.25">
      <c r="V1865" s="10"/>
    </row>
    <row r="1866" spans="22:22" x14ac:dyDescent="0.25">
      <c r="V1866" s="10"/>
    </row>
    <row r="1867" spans="22:22" x14ac:dyDescent="0.25">
      <c r="V1867" s="10"/>
    </row>
    <row r="1868" spans="22:22" x14ac:dyDescent="0.25">
      <c r="V1868" s="10"/>
    </row>
    <row r="1869" spans="22:22" x14ac:dyDescent="0.25">
      <c r="V1869" s="10"/>
    </row>
    <row r="1870" spans="22:22" x14ac:dyDescent="0.25">
      <c r="V1870" s="10"/>
    </row>
    <row r="1871" spans="22:22" x14ac:dyDescent="0.25">
      <c r="V1871" s="10"/>
    </row>
    <row r="1872" spans="22:22" x14ac:dyDescent="0.25">
      <c r="V1872" s="10"/>
    </row>
    <row r="1873" spans="22:22" x14ac:dyDescent="0.25">
      <c r="V1873" s="10"/>
    </row>
    <row r="1874" spans="22:22" x14ac:dyDescent="0.25">
      <c r="V1874" s="10"/>
    </row>
    <row r="1875" spans="22:22" x14ac:dyDescent="0.25">
      <c r="V1875" s="10"/>
    </row>
    <row r="1876" spans="22:22" x14ac:dyDescent="0.25">
      <c r="V1876" s="10"/>
    </row>
    <row r="1877" spans="22:22" x14ac:dyDescent="0.25">
      <c r="V1877" s="10"/>
    </row>
    <row r="1878" spans="22:22" x14ac:dyDescent="0.25">
      <c r="V1878" s="10"/>
    </row>
    <row r="1879" spans="22:22" x14ac:dyDescent="0.25">
      <c r="V1879" s="10"/>
    </row>
    <row r="1880" spans="22:22" x14ac:dyDescent="0.25">
      <c r="V1880" s="10"/>
    </row>
    <row r="1881" spans="22:22" x14ac:dyDescent="0.25">
      <c r="V1881" s="10"/>
    </row>
    <row r="1882" spans="22:22" x14ac:dyDescent="0.25">
      <c r="V1882" s="10"/>
    </row>
    <row r="1883" spans="22:22" x14ac:dyDescent="0.25">
      <c r="V1883" s="10"/>
    </row>
    <row r="1884" spans="22:22" x14ac:dyDescent="0.25">
      <c r="V1884" s="10"/>
    </row>
    <row r="1885" spans="22:22" x14ac:dyDescent="0.25">
      <c r="V1885" s="10"/>
    </row>
    <row r="1886" spans="22:22" x14ac:dyDescent="0.25">
      <c r="V1886" s="10"/>
    </row>
    <row r="1887" spans="22:22" x14ac:dyDescent="0.25">
      <c r="V1887" s="10"/>
    </row>
    <row r="1888" spans="22:22" x14ac:dyDescent="0.25">
      <c r="V1888" s="10"/>
    </row>
    <row r="1889" spans="22:22" x14ac:dyDescent="0.25">
      <c r="V1889" s="10"/>
    </row>
    <row r="1890" spans="22:22" x14ac:dyDescent="0.25">
      <c r="V1890" s="10"/>
    </row>
    <row r="1891" spans="22:22" x14ac:dyDescent="0.25">
      <c r="V1891" s="10"/>
    </row>
    <row r="1892" spans="22:22" x14ac:dyDescent="0.25">
      <c r="V1892" s="10"/>
    </row>
    <row r="1893" spans="22:22" x14ac:dyDescent="0.25">
      <c r="V1893" s="10"/>
    </row>
    <row r="1894" spans="22:22" x14ac:dyDescent="0.25">
      <c r="V1894" s="10"/>
    </row>
    <row r="1895" spans="22:22" x14ac:dyDescent="0.25">
      <c r="V1895" s="10"/>
    </row>
    <row r="1896" spans="22:22" x14ac:dyDescent="0.25">
      <c r="V1896" s="10"/>
    </row>
    <row r="1897" spans="22:22" x14ac:dyDescent="0.25">
      <c r="V1897" s="10"/>
    </row>
    <row r="1898" spans="22:22" x14ac:dyDescent="0.25">
      <c r="V1898" s="10"/>
    </row>
    <row r="1899" spans="22:22" x14ac:dyDescent="0.25">
      <c r="V1899" s="10"/>
    </row>
    <row r="1900" spans="22:22" x14ac:dyDescent="0.25">
      <c r="V1900" s="10"/>
    </row>
    <row r="1901" spans="22:22" x14ac:dyDescent="0.25">
      <c r="V1901" s="10"/>
    </row>
    <row r="1902" spans="22:22" x14ac:dyDescent="0.25">
      <c r="V1902" s="10"/>
    </row>
    <row r="1903" spans="22:22" x14ac:dyDescent="0.25">
      <c r="V1903" s="10"/>
    </row>
    <row r="1904" spans="22:22" x14ac:dyDescent="0.25">
      <c r="V1904" s="10"/>
    </row>
    <row r="1905" spans="22:22" x14ac:dyDescent="0.25">
      <c r="V1905" s="10"/>
    </row>
    <row r="1906" spans="22:22" x14ac:dyDescent="0.25">
      <c r="V1906" s="10"/>
    </row>
    <row r="1907" spans="22:22" x14ac:dyDescent="0.25">
      <c r="V1907" s="10"/>
    </row>
    <row r="1908" spans="22:22" x14ac:dyDescent="0.25">
      <c r="V1908" s="10"/>
    </row>
    <row r="1909" spans="22:22" x14ac:dyDescent="0.25">
      <c r="V1909" s="10"/>
    </row>
    <row r="1910" spans="22:22" x14ac:dyDescent="0.25">
      <c r="V1910" s="10"/>
    </row>
    <row r="1911" spans="22:22" x14ac:dyDescent="0.25">
      <c r="V1911" s="10"/>
    </row>
    <row r="1912" spans="22:22" x14ac:dyDescent="0.25">
      <c r="V1912" s="10"/>
    </row>
    <row r="1913" spans="22:22" x14ac:dyDescent="0.25">
      <c r="V1913" s="10"/>
    </row>
    <row r="1914" spans="22:22" x14ac:dyDescent="0.25">
      <c r="V1914" s="10"/>
    </row>
    <row r="1915" spans="22:22" x14ac:dyDescent="0.25">
      <c r="V1915" s="10"/>
    </row>
    <row r="1916" spans="22:22" x14ac:dyDescent="0.25">
      <c r="V1916" s="10"/>
    </row>
    <row r="1917" spans="22:22" x14ac:dyDescent="0.25">
      <c r="V1917" s="10"/>
    </row>
    <row r="1918" spans="22:22" x14ac:dyDescent="0.25">
      <c r="V1918" s="10"/>
    </row>
    <row r="1919" spans="22:22" x14ac:dyDescent="0.25">
      <c r="V1919" s="10"/>
    </row>
    <row r="1920" spans="22:22" x14ac:dyDescent="0.25">
      <c r="V1920" s="10"/>
    </row>
    <row r="1921" spans="22:22" x14ac:dyDescent="0.25">
      <c r="V1921" s="10"/>
    </row>
    <row r="1922" spans="22:22" x14ac:dyDescent="0.25">
      <c r="V1922" s="10"/>
    </row>
    <row r="1923" spans="22:22" x14ac:dyDescent="0.25">
      <c r="V1923" s="10"/>
    </row>
    <row r="1924" spans="22:22" x14ac:dyDescent="0.25">
      <c r="V1924" s="10"/>
    </row>
    <row r="1925" spans="22:22" x14ac:dyDescent="0.25">
      <c r="V1925" s="10"/>
    </row>
    <row r="1926" spans="22:22" x14ac:dyDescent="0.25">
      <c r="V1926" s="10"/>
    </row>
    <row r="1927" spans="22:22" x14ac:dyDescent="0.25">
      <c r="V1927" s="10"/>
    </row>
    <row r="1928" spans="22:22" x14ac:dyDescent="0.25">
      <c r="V1928" s="10"/>
    </row>
    <row r="1929" spans="22:22" x14ac:dyDescent="0.25">
      <c r="V1929" s="10"/>
    </row>
    <row r="1930" spans="22:22" x14ac:dyDescent="0.25">
      <c r="V1930" s="10"/>
    </row>
    <row r="1931" spans="22:22" x14ac:dyDescent="0.25">
      <c r="V1931" s="10"/>
    </row>
    <row r="1932" spans="22:22" x14ac:dyDescent="0.25">
      <c r="V1932" s="10"/>
    </row>
    <row r="1933" spans="22:22" x14ac:dyDescent="0.25">
      <c r="V1933" s="10"/>
    </row>
    <row r="1934" spans="22:22" x14ac:dyDescent="0.25">
      <c r="V1934" s="10"/>
    </row>
    <row r="1935" spans="22:22" x14ac:dyDescent="0.25">
      <c r="V1935" s="10"/>
    </row>
    <row r="1936" spans="22:22" x14ac:dyDescent="0.25">
      <c r="V1936" s="10"/>
    </row>
    <row r="1937" spans="22:22" x14ac:dyDescent="0.25">
      <c r="V1937" s="10"/>
    </row>
    <row r="1938" spans="22:22" x14ac:dyDescent="0.25">
      <c r="V1938" s="10"/>
    </row>
    <row r="1939" spans="22:22" x14ac:dyDescent="0.25">
      <c r="V1939" s="10"/>
    </row>
    <row r="1940" spans="22:22" x14ac:dyDescent="0.25">
      <c r="V1940" s="10"/>
    </row>
    <row r="1941" spans="22:22" x14ac:dyDescent="0.25">
      <c r="V1941" s="10"/>
    </row>
    <row r="1942" spans="22:22" x14ac:dyDescent="0.25">
      <c r="V1942" s="10"/>
    </row>
    <row r="1943" spans="22:22" x14ac:dyDescent="0.25">
      <c r="V1943" s="10"/>
    </row>
    <row r="1944" spans="22:22" x14ac:dyDescent="0.25">
      <c r="V1944" s="10"/>
    </row>
    <row r="1945" spans="22:22" x14ac:dyDescent="0.25">
      <c r="V1945" s="10"/>
    </row>
    <row r="1946" spans="22:22" x14ac:dyDescent="0.25">
      <c r="V1946" s="10"/>
    </row>
    <row r="1947" spans="22:22" x14ac:dyDescent="0.25">
      <c r="V1947" s="10"/>
    </row>
    <row r="1948" spans="22:22" x14ac:dyDescent="0.25">
      <c r="V1948" s="10"/>
    </row>
    <row r="1949" spans="22:22" x14ac:dyDescent="0.25">
      <c r="V1949" s="10"/>
    </row>
    <row r="1950" spans="22:22" x14ac:dyDescent="0.25">
      <c r="V1950" s="10"/>
    </row>
    <row r="1951" spans="22:22" x14ac:dyDescent="0.25">
      <c r="V1951" s="10"/>
    </row>
    <row r="1952" spans="22:22" x14ac:dyDescent="0.25">
      <c r="V1952" s="10"/>
    </row>
    <row r="1953" spans="22:22" x14ac:dyDescent="0.25">
      <c r="V1953" s="10"/>
    </row>
    <row r="1954" spans="22:22" x14ac:dyDescent="0.25">
      <c r="V1954" s="10"/>
    </row>
    <row r="1955" spans="22:22" x14ac:dyDescent="0.25">
      <c r="V1955" s="10"/>
    </row>
    <row r="1956" spans="22:22" x14ac:dyDescent="0.25">
      <c r="V1956" s="10"/>
    </row>
    <row r="1957" spans="22:22" x14ac:dyDescent="0.25">
      <c r="V1957" s="10"/>
    </row>
    <row r="1958" spans="22:22" x14ac:dyDescent="0.25">
      <c r="V1958" s="10"/>
    </row>
    <row r="1959" spans="22:22" x14ac:dyDescent="0.25">
      <c r="V1959" s="10"/>
    </row>
    <row r="1960" spans="22:22" x14ac:dyDescent="0.25">
      <c r="V1960" s="10"/>
    </row>
    <row r="1961" spans="22:22" x14ac:dyDescent="0.25">
      <c r="V1961" s="10"/>
    </row>
    <row r="1962" spans="22:22" x14ac:dyDescent="0.25">
      <c r="V1962" s="10"/>
    </row>
    <row r="1963" spans="22:22" x14ac:dyDescent="0.25">
      <c r="V1963" s="10"/>
    </row>
    <row r="1964" spans="22:22" x14ac:dyDescent="0.25">
      <c r="V1964" s="10"/>
    </row>
    <row r="1965" spans="22:22" x14ac:dyDescent="0.25">
      <c r="V1965" s="10"/>
    </row>
    <row r="1966" spans="22:22" x14ac:dyDescent="0.25">
      <c r="V1966" s="10"/>
    </row>
    <row r="1967" spans="22:22" x14ac:dyDescent="0.25">
      <c r="V1967" s="10"/>
    </row>
    <row r="1968" spans="22:22" x14ac:dyDescent="0.25">
      <c r="V1968" s="10"/>
    </row>
    <row r="1969" spans="22:22" x14ac:dyDescent="0.25">
      <c r="V1969" s="10"/>
    </row>
    <row r="1970" spans="22:22" x14ac:dyDescent="0.25">
      <c r="V1970" s="10"/>
    </row>
    <row r="1971" spans="22:22" x14ac:dyDescent="0.25">
      <c r="V1971" s="10"/>
    </row>
    <row r="1972" spans="22:22" x14ac:dyDescent="0.25">
      <c r="V1972" s="10"/>
    </row>
    <row r="1973" spans="22:22" x14ac:dyDescent="0.25">
      <c r="V1973" s="10"/>
    </row>
    <row r="1974" spans="22:22" x14ac:dyDescent="0.25">
      <c r="V1974" s="10"/>
    </row>
    <row r="1975" spans="22:22" x14ac:dyDescent="0.25">
      <c r="V1975" s="10"/>
    </row>
    <row r="1976" spans="22:22" x14ac:dyDescent="0.25">
      <c r="V1976" s="10"/>
    </row>
    <row r="1977" spans="22:22" x14ac:dyDescent="0.25">
      <c r="V1977" s="10"/>
    </row>
    <row r="1978" spans="22:22" x14ac:dyDescent="0.25">
      <c r="V1978" s="10"/>
    </row>
    <row r="1979" spans="22:22" x14ac:dyDescent="0.25">
      <c r="V1979" s="10"/>
    </row>
    <row r="1980" spans="22:22" x14ac:dyDescent="0.25">
      <c r="V1980" s="10"/>
    </row>
    <row r="1981" spans="22:22" x14ac:dyDescent="0.25">
      <c r="V1981" s="10"/>
    </row>
    <row r="1982" spans="22:22" x14ac:dyDescent="0.25">
      <c r="V1982" s="10"/>
    </row>
    <row r="1983" spans="22:22" x14ac:dyDescent="0.25">
      <c r="V1983" s="10"/>
    </row>
    <row r="1984" spans="22:22" x14ac:dyDescent="0.25">
      <c r="V1984" s="10"/>
    </row>
    <row r="1985" spans="22:22" x14ac:dyDescent="0.25">
      <c r="V1985" s="10"/>
    </row>
    <row r="1986" spans="22:22" x14ac:dyDescent="0.25">
      <c r="V1986" s="10"/>
    </row>
    <row r="1987" spans="22:22" x14ac:dyDescent="0.25">
      <c r="V1987" s="10"/>
    </row>
    <row r="1988" spans="22:22" x14ac:dyDescent="0.25">
      <c r="V1988" s="10"/>
    </row>
    <row r="1989" spans="22:22" x14ac:dyDescent="0.25">
      <c r="V1989" s="10"/>
    </row>
    <row r="1990" spans="22:22" x14ac:dyDescent="0.25">
      <c r="V1990" s="10"/>
    </row>
    <row r="1991" spans="22:22" x14ac:dyDescent="0.25">
      <c r="V1991" s="10"/>
    </row>
    <row r="1992" spans="22:22" x14ac:dyDescent="0.25">
      <c r="V1992" s="10"/>
    </row>
    <row r="1993" spans="22:22" x14ac:dyDescent="0.25">
      <c r="V1993" s="10"/>
    </row>
    <row r="1994" spans="22:22" x14ac:dyDescent="0.25">
      <c r="V1994" s="10"/>
    </row>
    <row r="1995" spans="22:22" x14ac:dyDescent="0.25">
      <c r="V1995" s="10"/>
    </row>
    <row r="1996" spans="22:22" x14ac:dyDescent="0.25">
      <c r="V1996" s="10"/>
    </row>
    <row r="1997" spans="22:22" x14ac:dyDescent="0.25">
      <c r="V1997" s="10"/>
    </row>
    <row r="1998" spans="22:22" x14ac:dyDescent="0.25">
      <c r="V1998" s="10"/>
    </row>
    <row r="1999" spans="22:22" x14ac:dyDescent="0.25">
      <c r="V1999" s="10"/>
    </row>
    <row r="2000" spans="22:22" x14ac:dyDescent="0.25">
      <c r="V2000" s="10"/>
    </row>
    <row r="2001" spans="22:22" x14ac:dyDescent="0.25">
      <c r="V2001" s="10"/>
    </row>
    <row r="2002" spans="22:22" x14ac:dyDescent="0.25">
      <c r="V2002" s="10"/>
    </row>
    <row r="2003" spans="22:22" x14ac:dyDescent="0.25">
      <c r="V2003" s="10"/>
    </row>
    <row r="2004" spans="22:22" x14ac:dyDescent="0.25">
      <c r="V2004" s="10"/>
    </row>
    <row r="2005" spans="22:22" x14ac:dyDescent="0.25">
      <c r="V2005" s="10"/>
    </row>
    <row r="2006" spans="22:22" x14ac:dyDescent="0.25">
      <c r="V2006" s="10"/>
    </row>
    <row r="2007" spans="22:22" x14ac:dyDescent="0.25">
      <c r="V2007" s="10"/>
    </row>
    <row r="2008" spans="22:22" x14ac:dyDescent="0.25">
      <c r="V2008" s="10"/>
    </row>
    <row r="2009" spans="22:22" x14ac:dyDescent="0.25">
      <c r="V2009" s="10"/>
    </row>
    <row r="2010" spans="22:22" x14ac:dyDescent="0.25">
      <c r="V2010" s="10"/>
    </row>
    <row r="2011" spans="22:22" x14ac:dyDescent="0.25">
      <c r="V2011" s="10"/>
    </row>
    <row r="2012" spans="22:22" x14ac:dyDescent="0.25">
      <c r="V2012" s="10"/>
    </row>
    <row r="2013" spans="22:22" x14ac:dyDescent="0.25">
      <c r="V2013" s="10"/>
    </row>
    <row r="2014" spans="22:22" x14ac:dyDescent="0.25">
      <c r="V2014" s="10"/>
    </row>
    <row r="2015" spans="22:22" x14ac:dyDescent="0.25">
      <c r="V2015" s="10"/>
    </row>
    <row r="2016" spans="22:22" x14ac:dyDescent="0.25">
      <c r="V2016" s="10"/>
    </row>
    <row r="2017" spans="22:22" x14ac:dyDescent="0.25">
      <c r="V2017" s="10"/>
    </row>
    <row r="2018" spans="22:22" x14ac:dyDescent="0.25">
      <c r="V2018" s="10"/>
    </row>
    <row r="2019" spans="22:22" x14ac:dyDescent="0.25">
      <c r="V2019" s="10"/>
    </row>
    <row r="2020" spans="22:22" x14ac:dyDescent="0.25">
      <c r="V2020" s="10"/>
    </row>
    <row r="2021" spans="22:22" x14ac:dyDescent="0.25">
      <c r="V2021" s="10"/>
    </row>
    <row r="2022" spans="22:22" x14ac:dyDescent="0.25">
      <c r="V2022" s="10"/>
    </row>
    <row r="2023" spans="22:22" x14ac:dyDescent="0.25">
      <c r="V2023" s="10"/>
    </row>
    <row r="2024" spans="22:22" x14ac:dyDescent="0.25">
      <c r="V2024" s="10"/>
    </row>
    <row r="2025" spans="22:22" x14ac:dyDescent="0.25">
      <c r="V2025" s="10"/>
    </row>
    <row r="2026" spans="22:22" x14ac:dyDescent="0.25">
      <c r="V2026" s="10"/>
    </row>
    <row r="2027" spans="22:22" x14ac:dyDescent="0.25">
      <c r="V2027" s="10"/>
    </row>
    <row r="2028" spans="22:22" x14ac:dyDescent="0.25">
      <c r="V2028" s="10"/>
    </row>
    <row r="2029" spans="22:22" x14ac:dyDescent="0.25">
      <c r="V2029" s="10"/>
    </row>
    <row r="2030" spans="22:22" x14ac:dyDescent="0.25">
      <c r="V2030" s="10"/>
    </row>
    <row r="2031" spans="22:22" x14ac:dyDescent="0.25">
      <c r="V2031" s="10"/>
    </row>
    <row r="2032" spans="22:22" x14ac:dyDescent="0.25">
      <c r="V2032" s="10"/>
    </row>
    <row r="2033" spans="22:22" x14ac:dyDescent="0.25">
      <c r="V2033" s="10"/>
    </row>
    <row r="2034" spans="22:22" x14ac:dyDescent="0.25">
      <c r="V2034" s="10"/>
    </row>
    <row r="2035" spans="22:22" x14ac:dyDescent="0.25">
      <c r="V2035" s="10"/>
    </row>
    <row r="2036" spans="22:22" x14ac:dyDescent="0.25">
      <c r="V2036" s="10"/>
    </row>
    <row r="2037" spans="22:22" x14ac:dyDescent="0.25">
      <c r="V2037" s="10"/>
    </row>
    <row r="2038" spans="22:22" x14ac:dyDescent="0.25">
      <c r="V2038" s="10"/>
    </row>
    <row r="2039" spans="22:22" x14ac:dyDescent="0.25">
      <c r="V2039" s="10"/>
    </row>
    <row r="2040" spans="22:22" x14ac:dyDescent="0.25">
      <c r="V2040" s="10"/>
    </row>
    <row r="2041" spans="22:22" x14ac:dyDescent="0.25">
      <c r="V2041" s="10"/>
    </row>
    <row r="2042" spans="22:22" x14ac:dyDescent="0.25">
      <c r="V2042" s="10"/>
    </row>
    <row r="2043" spans="22:22" x14ac:dyDescent="0.25">
      <c r="V2043" s="10"/>
    </row>
    <row r="2044" spans="22:22" x14ac:dyDescent="0.25">
      <c r="V2044" s="10"/>
    </row>
    <row r="2045" spans="22:22" x14ac:dyDescent="0.25">
      <c r="V2045" s="10"/>
    </row>
    <row r="2046" spans="22:22" x14ac:dyDescent="0.25">
      <c r="V2046" s="10"/>
    </row>
    <row r="2047" spans="22:22" x14ac:dyDescent="0.25">
      <c r="V2047" s="10"/>
    </row>
    <row r="2048" spans="22:22" x14ac:dyDescent="0.25">
      <c r="V2048" s="10"/>
    </row>
    <row r="2049" spans="22:22" x14ac:dyDescent="0.25">
      <c r="V2049" s="10"/>
    </row>
    <row r="2050" spans="22:22" x14ac:dyDescent="0.25">
      <c r="V2050" s="10"/>
    </row>
    <row r="2051" spans="22:22" x14ac:dyDescent="0.25">
      <c r="V2051" s="10"/>
    </row>
    <row r="2052" spans="22:22" x14ac:dyDescent="0.25">
      <c r="V2052" s="10"/>
    </row>
    <row r="2053" spans="22:22" x14ac:dyDescent="0.25">
      <c r="V2053" s="10"/>
    </row>
    <row r="2054" spans="22:22" x14ac:dyDescent="0.25">
      <c r="V2054" s="10"/>
    </row>
    <row r="2055" spans="22:22" x14ac:dyDescent="0.25">
      <c r="V2055" s="10"/>
    </row>
    <row r="2056" spans="22:22" x14ac:dyDescent="0.25">
      <c r="V2056" s="10"/>
    </row>
    <row r="2057" spans="22:22" x14ac:dyDescent="0.25">
      <c r="V2057" s="10"/>
    </row>
    <row r="2058" spans="22:22" x14ac:dyDescent="0.25">
      <c r="V2058" s="10"/>
    </row>
    <row r="2059" spans="22:22" x14ac:dyDescent="0.25">
      <c r="V2059" s="10"/>
    </row>
    <row r="2060" spans="22:22" x14ac:dyDescent="0.25">
      <c r="V2060" s="10"/>
    </row>
    <row r="2061" spans="22:22" x14ac:dyDescent="0.25">
      <c r="V2061" s="10"/>
    </row>
    <row r="2062" spans="22:22" x14ac:dyDescent="0.25">
      <c r="V2062" s="10"/>
    </row>
    <row r="2063" spans="22:22" x14ac:dyDescent="0.25">
      <c r="V2063" s="10"/>
    </row>
    <row r="2064" spans="22:22" x14ac:dyDescent="0.25">
      <c r="V2064" s="10"/>
    </row>
    <row r="2065" spans="22:22" x14ac:dyDescent="0.25">
      <c r="V2065" s="10"/>
    </row>
    <row r="2066" spans="22:22" x14ac:dyDescent="0.25">
      <c r="V2066" s="10"/>
    </row>
    <row r="2067" spans="22:22" x14ac:dyDescent="0.25">
      <c r="V2067" s="10"/>
    </row>
    <row r="2068" spans="22:22" x14ac:dyDescent="0.25">
      <c r="V2068" s="10"/>
    </row>
    <row r="2069" spans="22:22" x14ac:dyDescent="0.25">
      <c r="V2069" s="10"/>
    </row>
    <row r="2070" spans="22:22" x14ac:dyDescent="0.25">
      <c r="V2070" s="10"/>
    </row>
    <row r="2071" spans="22:22" x14ac:dyDescent="0.25">
      <c r="V2071" s="10"/>
    </row>
    <row r="2072" spans="22:22" x14ac:dyDescent="0.25">
      <c r="V2072" s="10"/>
    </row>
    <row r="2073" spans="22:22" x14ac:dyDescent="0.25">
      <c r="V2073" s="10"/>
    </row>
    <row r="2074" spans="22:22" x14ac:dyDescent="0.25">
      <c r="V2074" s="10"/>
    </row>
    <row r="2075" spans="22:22" x14ac:dyDescent="0.25">
      <c r="V2075" s="10"/>
    </row>
    <row r="2076" spans="22:22" x14ac:dyDescent="0.25">
      <c r="V2076" s="10"/>
    </row>
    <row r="2077" spans="22:22" x14ac:dyDescent="0.25">
      <c r="V2077" s="10"/>
    </row>
    <row r="2078" spans="22:22" x14ac:dyDescent="0.25">
      <c r="V2078" s="10"/>
    </row>
    <row r="2079" spans="22:22" x14ac:dyDescent="0.25">
      <c r="V2079" s="10"/>
    </row>
    <row r="2080" spans="22:22" x14ac:dyDescent="0.25">
      <c r="V2080" s="10"/>
    </row>
    <row r="2081" spans="22:22" x14ac:dyDescent="0.25">
      <c r="V2081" s="10"/>
    </row>
    <row r="2082" spans="22:22" x14ac:dyDescent="0.25">
      <c r="V2082" s="10"/>
    </row>
    <row r="2083" spans="22:22" x14ac:dyDescent="0.25">
      <c r="V2083" s="10"/>
    </row>
    <row r="2084" spans="22:22" x14ac:dyDescent="0.25">
      <c r="V2084" s="10"/>
    </row>
    <row r="2085" spans="22:22" x14ac:dyDescent="0.25">
      <c r="V2085" s="10"/>
    </row>
    <row r="2086" spans="22:22" x14ac:dyDescent="0.25">
      <c r="V2086" s="10"/>
    </row>
    <row r="2087" spans="22:22" x14ac:dyDescent="0.25">
      <c r="V2087" s="10"/>
    </row>
    <row r="2088" spans="22:22" x14ac:dyDescent="0.25">
      <c r="V2088" s="10"/>
    </row>
    <row r="2089" spans="22:22" x14ac:dyDescent="0.25">
      <c r="V2089" s="10"/>
    </row>
    <row r="2090" spans="22:22" x14ac:dyDescent="0.25">
      <c r="V2090" s="10"/>
    </row>
    <row r="2091" spans="22:22" x14ac:dyDescent="0.25">
      <c r="V2091" s="10"/>
    </row>
    <row r="2092" spans="22:22" x14ac:dyDescent="0.25">
      <c r="V2092" s="10"/>
    </row>
    <row r="2093" spans="22:22" x14ac:dyDescent="0.25">
      <c r="V2093" s="10"/>
    </row>
    <row r="2094" spans="22:22" x14ac:dyDescent="0.25">
      <c r="V2094" s="10"/>
    </row>
    <row r="2095" spans="22:22" x14ac:dyDescent="0.25">
      <c r="V2095" s="10"/>
    </row>
    <row r="2096" spans="22:22" x14ac:dyDescent="0.25">
      <c r="V2096" s="10"/>
    </row>
    <row r="2097" spans="22:22" x14ac:dyDescent="0.25">
      <c r="V2097" s="10"/>
    </row>
    <row r="2098" spans="22:22" x14ac:dyDescent="0.25">
      <c r="V2098" s="10"/>
    </row>
    <row r="2099" spans="22:22" x14ac:dyDescent="0.25">
      <c r="V2099" s="10"/>
    </row>
    <row r="2100" spans="22:22" x14ac:dyDescent="0.25">
      <c r="V2100" s="10"/>
    </row>
    <row r="2101" spans="22:22" x14ac:dyDescent="0.25">
      <c r="V2101" s="10"/>
    </row>
    <row r="2102" spans="22:22" x14ac:dyDescent="0.25">
      <c r="V2102" s="10"/>
    </row>
    <row r="2103" spans="22:22" x14ac:dyDescent="0.25">
      <c r="V2103" s="10"/>
    </row>
    <row r="2104" spans="22:22" x14ac:dyDescent="0.25">
      <c r="V2104" s="10"/>
    </row>
    <row r="2105" spans="22:22" x14ac:dyDescent="0.25">
      <c r="V2105" s="10"/>
    </row>
    <row r="2106" spans="22:22" x14ac:dyDescent="0.25">
      <c r="V2106" s="10"/>
    </row>
    <row r="2107" spans="22:22" x14ac:dyDescent="0.25">
      <c r="V2107" s="10"/>
    </row>
    <row r="2108" spans="22:22" x14ac:dyDescent="0.25">
      <c r="V2108" s="10"/>
    </row>
    <row r="2109" spans="22:22" x14ac:dyDescent="0.25">
      <c r="V2109" s="10"/>
    </row>
    <row r="2110" spans="22:22" x14ac:dyDescent="0.25">
      <c r="V2110" s="10"/>
    </row>
    <row r="2111" spans="22:22" x14ac:dyDescent="0.25">
      <c r="V2111" s="10"/>
    </row>
    <row r="2112" spans="22:22" x14ac:dyDescent="0.25">
      <c r="V2112" s="10"/>
    </row>
    <row r="2113" spans="22:22" x14ac:dyDescent="0.25">
      <c r="V2113" s="10"/>
    </row>
    <row r="2114" spans="22:22" x14ac:dyDescent="0.25">
      <c r="V2114" s="10"/>
    </row>
    <row r="2115" spans="22:22" x14ac:dyDescent="0.25">
      <c r="V2115" s="10"/>
    </row>
    <row r="2116" spans="22:22" x14ac:dyDescent="0.25">
      <c r="V2116" s="10"/>
    </row>
    <row r="2117" spans="22:22" x14ac:dyDescent="0.25">
      <c r="V2117" s="10"/>
    </row>
    <row r="2118" spans="22:22" x14ac:dyDescent="0.25">
      <c r="V2118" s="10"/>
    </row>
    <row r="2119" spans="22:22" x14ac:dyDescent="0.25">
      <c r="V2119" s="10"/>
    </row>
    <row r="2120" spans="22:22" x14ac:dyDescent="0.25">
      <c r="V2120" s="10"/>
    </row>
    <row r="2121" spans="22:22" x14ac:dyDescent="0.25">
      <c r="V2121" s="10"/>
    </row>
    <row r="2122" spans="22:22" x14ac:dyDescent="0.25">
      <c r="V2122" s="10"/>
    </row>
    <row r="2123" spans="22:22" x14ac:dyDescent="0.25">
      <c r="V2123" s="10"/>
    </row>
    <row r="2124" spans="22:22" x14ac:dyDescent="0.25">
      <c r="V2124" s="10"/>
    </row>
    <row r="2125" spans="22:22" x14ac:dyDescent="0.25">
      <c r="V2125" s="10"/>
    </row>
    <row r="2126" spans="22:22" x14ac:dyDescent="0.25">
      <c r="V2126" s="10"/>
    </row>
    <row r="2127" spans="22:22" x14ac:dyDescent="0.25">
      <c r="V2127" s="10"/>
    </row>
    <row r="2128" spans="22:22" x14ac:dyDescent="0.25">
      <c r="V2128" s="10"/>
    </row>
    <row r="2129" spans="22:22" x14ac:dyDescent="0.25">
      <c r="V2129" s="10"/>
    </row>
    <row r="2130" spans="22:22" x14ac:dyDescent="0.25">
      <c r="V2130" s="10"/>
    </row>
    <row r="2131" spans="22:22" x14ac:dyDescent="0.25">
      <c r="V2131" s="10"/>
    </row>
    <row r="2132" spans="22:22" x14ac:dyDescent="0.25">
      <c r="V2132" s="10"/>
    </row>
    <row r="2133" spans="22:22" x14ac:dyDescent="0.25">
      <c r="V2133" s="10"/>
    </row>
    <row r="2134" spans="22:22" x14ac:dyDescent="0.25">
      <c r="V2134" s="10"/>
    </row>
    <row r="2135" spans="22:22" x14ac:dyDescent="0.25">
      <c r="V2135" s="10"/>
    </row>
    <row r="2136" spans="22:22" x14ac:dyDescent="0.25">
      <c r="V2136" s="10"/>
    </row>
    <row r="2137" spans="22:22" x14ac:dyDescent="0.25">
      <c r="V2137" s="10"/>
    </row>
    <row r="2138" spans="22:22" x14ac:dyDescent="0.25">
      <c r="V2138" s="10"/>
    </row>
    <row r="2139" spans="22:22" x14ac:dyDescent="0.25">
      <c r="V2139" s="10"/>
    </row>
    <row r="2140" spans="22:22" x14ac:dyDescent="0.25">
      <c r="V2140" s="10"/>
    </row>
    <row r="2141" spans="22:22" x14ac:dyDescent="0.25">
      <c r="V2141" s="10"/>
    </row>
    <row r="2142" spans="22:22" x14ac:dyDescent="0.25">
      <c r="V2142" s="10"/>
    </row>
    <row r="2143" spans="22:22" x14ac:dyDescent="0.25">
      <c r="V2143" s="10"/>
    </row>
    <row r="2144" spans="22:22" x14ac:dyDescent="0.25">
      <c r="V2144" s="10"/>
    </row>
    <row r="2145" spans="22:22" x14ac:dyDescent="0.25">
      <c r="V2145" s="10"/>
    </row>
    <row r="2146" spans="22:22" x14ac:dyDescent="0.25">
      <c r="V2146" s="10"/>
    </row>
    <row r="2147" spans="22:22" x14ac:dyDescent="0.25">
      <c r="V2147" s="10"/>
    </row>
    <row r="2148" spans="22:22" x14ac:dyDescent="0.25">
      <c r="V2148" s="10"/>
    </row>
    <row r="2149" spans="22:22" x14ac:dyDescent="0.25">
      <c r="V2149" s="10"/>
    </row>
    <row r="2150" spans="22:22" x14ac:dyDescent="0.25">
      <c r="V2150" s="10"/>
    </row>
    <row r="2151" spans="22:22" x14ac:dyDescent="0.25">
      <c r="V2151" s="10"/>
    </row>
    <row r="2152" spans="22:22" x14ac:dyDescent="0.25">
      <c r="V2152" s="10"/>
    </row>
    <row r="2153" spans="22:22" x14ac:dyDescent="0.25">
      <c r="V2153" s="10"/>
    </row>
    <row r="2154" spans="22:22" x14ac:dyDescent="0.25">
      <c r="V2154" s="10"/>
    </row>
    <row r="2155" spans="22:22" x14ac:dyDescent="0.25">
      <c r="V2155" s="10"/>
    </row>
    <row r="2156" spans="22:22" x14ac:dyDescent="0.25">
      <c r="V2156" s="10"/>
    </row>
    <row r="2157" spans="22:22" x14ac:dyDescent="0.25">
      <c r="V2157" s="10"/>
    </row>
    <row r="2158" spans="22:22" x14ac:dyDescent="0.25">
      <c r="V2158" s="10"/>
    </row>
    <row r="2159" spans="22:22" x14ac:dyDescent="0.25">
      <c r="V2159" s="10"/>
    </row>
    <row r="2160" spans="22:22" x14ac:dyDescent="0.25">
      <c r="V2160" s="10"/>
    </row>
    <row r="2161" spans="22:22" x14ac:dyDescent="0.25">
      <c r="V2161" s="10"/>
    </row>
    <row r="2162" spans="22:22" x14ac:dyDescent="0.25">
      <c r="V2162" s="10"/>
    </row>
    <row r="2163" spans="22:22" x14ac:dyDescent="0.25">
      <c r="V2163" s="10"/>
    </row>
    <row r="2164" spans="22:22" x14ac:dyDescent="0.25">
      <c r="V2164" s="10"/>
    </row>
    <row r="2165" spans="22:22" x14ac:dyDescent="0.25">
      <c r="V2165" s="10"/>
    </row>
    <row r="2166" spans="22:22" x14ac:dyDescent="0.25">
      <c r="V2166" s="10"/>
    </row>
    <row r="2167" spans="22:22" x14ac:dyDescent="0.25">
      <c r="V2167" s="10"/>
    </row>
    <row r="2168" spans="22:22" x14ac:dyDescent="0.25">
      <c r="V2168" s="10"/>
    </row>
    <row r="2169" spans="22:22" x14ac:dyDescent="0.25">
      <c r="V2169" s="10"/>
    </row>
    <row r="2170" spans="22:22" x14ac:dyDescent="0.25">
      <c r="V2170" s="10"/>
    </row>
    <row r="2171" spans="22:22" x14ac:dyDescent="0.25">
      <c r="V2171" s="10"/>
    </row>
    <row r="2172" spans="22:22" x14ac:dyDescent="0.25">
      <c r="V2172" s="10"/>
    </row>
    <row r="2173" spans="22:22" x14ac:dyDescent="0.25">
      <c r="V2173" s="10"/>
    </row>
    <row r="2174" spans="22:22" x14ac:dyDescent="0.25">
      <c r="V2174" s="10"/>
    </row>
    <row r="2175" spans="22:22" x14ac:dyDescent="0.25">
      <c r="V2175" s="10"/>
    </row>
    <row r="2176" spans="22:22" x14ac:dyDescent="0.25">
      <c r="V2176" s="10"/>
    </row>
    <row r="2177" spans="22:22" x14ac:dyDescent="0.25">
      <c r="V2177" s="10"/>
    </row>
    <row r="2178" spans="22:22" x14ac:dyDescent="0.25">
      <c r="V2178" s="10"/>
    </row>
    <row r="2179" spans="22:22" x14ac:dyDescent="0.25">
      <c r="V2179" s="10"/>
    </row>
    <row r="2180" spans="22:22" x14ac:dyDescent="0.25">
      <c r="V2180" s="10"/>
    </row>
    <row r="2181" spans="22:22" x14ac:dyDescent="0.25">
      <c r="V2181" s="10"/>
    </row>
    <row r="2182" spans="22:22" x14ac:dyDescent="0.25">
      <c r="V2182" s="10"/>
    </row>
    <row r="2183" spans="22:22" x14ac:dyDescent="0.25">
      <c r="V2183" s="10"/>
    </row>
    <row r="2184" spans="22:22" x14ac:dyDescent="0.25">
      <c r="V2184" s="10"/>
    </row>
    <row r="2185" spans="22:22" x14ac:dyDescent="0.25">
      <c r="V2185" s="10"/>
    </row>
    <row r="2186" spans="22:22" x14ac:dyDescent="0.25">
      <c r="V2186" s="10"/>
    </row>
    <row r="2187" spans="22:22" x14ac:dyDescent="0.25">
      <c r="V2187" s="10"/>
    </row>
    <row r="2188" spans="22:22" x14ac:dyDescent="0.25">
      <c r="V2188" s="10"/>
    </row>
    <row r="2189" spans="22:22" x14ac:dyDescent="0.25">
      <c r="V2189" s="10"/>
    </row>
    <row r="2190" spans="22:22" x14ac:dyDescent="0.25">
      <c r="V2190" s="10"/>
    </row>
    <row r="2191" spans="22:22" x14ac:dyDescent="0.25">
      <c r="V2191" s="10"/>
    </row>
    <row r="2192" spans="22:22" x14ac:dyDescent="0.25">
      <c r="V2192" s="10"/>
    </row>
    <row r="2193" spans="22:22" x14ac:dyDescent="0.25">
      <c r="V2193" s="10"/>
    </row>
    <row r="2194" spans="22:22" x14ac:dyDescent="0.25">
      <c r="V2194" s="10"/>
    </row>
    <row r="2195" spans="22:22" x14ac:dyDescent="0.25">
      <c r="V2195" s="10"/>
    </row>
    <row r="2196" spans="22:22" x14ac:dyDescent="0.25">
      <c r="V2196" s="10"/>
    </row>
    <row r="2197" spans="22:22" x14ac:dyDescent="0.25">
      <c r="V2197" s="10"/>
    </row>
    <row r="2198" spans="22:22" x14ac:dyDescent="0.25">
      <c r="V2198" s="10"/>
    </row>
    <row r="2199" spans="22:22" x14ac:dyDescent="0.25">
      <c r="V2199" s="10"/>
    </row>
    <row r="2200" spans="22:22" x14ac:dyDescent="0.25">
      <c r="V2200" s="10"/>
    </row>
    <row r="2201" spans="22:22" x14ac:dyDescent="0.25">
      <c r="V2201" s="10"/>
    </row>
    <row r="2202" spans="22:22" x14ac:dyDescent="0.25">
      <c r="V2202" s="10"/>
    </row>
    <row r="2203" spans="22:22" x14ac:dyDescent="0.25">
      <c r="V2203" s="10"/>
    </row>
    <row r="2204" spans="22:22" x14ac:dyDescent="0.25">
      <c r="V2204" s="10"/>
    </row>
    <row r="2205" spans="22:22" x14ac:dyDescent="0.25">
      <c r="V2205" s="10"/>
    </row>
    <row r="2206" spans="22:22" x14ac:dyDescent="0.25">
      <c r="V2206" s="10"/>
    </row>
    <row r="2207" spans="22:22" x14ac:dyDescent="0.25">
      <c r="V2207" s="10"/>
    </row>
    <row r="2208" spans="22:22" x14ac:dyDescent="0.25">
      <c r="V2208" s="10"/>
    </row>
    <row r="2209" spans="22:22" x14ac:dyDescent="0.25">
      <c r="V2209" s="10"/>
    </row>
    <row r="2210" spans="22:22" x14ac:dyDescent="0.25">
      <c r="V2210" s="10"/>
    </row>
    <row r="2211" spans="22:22" x14ac:dyDescent="0.25">
      <c r="V2211" s="10"/>
    </row>
    <row r="2212" spans="22:22" x14ac:dyDescent="0.25">
      <c r="V2212" s="10"/>
    </row>
    <row r="2213" spans="22:22" x14ac:dyDescent="0.25">
      <c r="V2213" s="10"/>
    </row>
    <row r="2214" spans="22:22" x14ac:dyDescent="0.25">
      <c r="V2214" s="10"/>
    </row>
    <row r="2215" spans="22:22" x14ac:dyDescent="0.25">
      <c r="V2215" s="10"/>
    </row>
    <row r="2216" spans="22:22" x14ac:dyDescent="0.25">
      <c r="V2216" s="10"/>
    </row>
    <row r="2217" spans="22:22" x14ac:dyDescent="0.25">
      <c r="V2217" s="10"/>
    </row>
    <row r="2218" spans="22:22" x14ac:dyDescent="0.25">
      <c r="V2218" s="10"/>
    </row>
    <row r="2219" spans="22:22" x14ac:dyDescent="0.25">
      <c r="V2219" s="10"/>
    </row>
    <row r="2220" spans="22:22" x14ac:dyDescent="0.25">
      <c r="V2220" s="10"/>
    </row>
    <row r="2221" spans="22:22" x14ac:dyDescent="0.25">
      <c r="V2221" s="10"/>
    </row>
    <row r="2222" spans="22:22" x14ac:dyDescent="0.25">
      <c r="V2222" s="10"/>
    </row>
    <row r="2223" spans="22:22" x14ac:dyDescent="0.25">
      <c r="V2223" s="10"/>
    </row>
    <row r="2224" spans="22:22" x14ac:dyDescent="0.25">
      <c r="V2224" s="10"/>
    </row>
    <row r="2225" spans="22:22" x14ac:dyDescent="0.25">
      <c r="V2225" s="10"/>
    </row>
    <row r="2226" spans="22:22" x14ac:dyDescent="0.25">
      <c r="V2226" s="10"/>
    </row>
    <row r="2227" spans="22:22" x14ac:dyDescent="0.25">
      <c r="V2227" s="10"/>
    </row>
    <row r="2228" spans="22:22" x14ac:dyDescent="0.25">
      <c r="V2228" s="10"/>
    </row>
    <row r="2229" spans="22:22" x14ac:dyDescent="0.25">
      <c r="V2229" s="10"/>
    </row>
    <row r="2230" spans="22:22" x14ac:dyDescent="0.25">
      <c r="V2230" s="10"/>
    </row>
    <row r="2231" spans="22:22" x14ac:dyDescent="0.25">
      <c r="V2231" s="10"/>
    </row>
    <row r="2232" spans="22:22" x14ac:dyDescent="0.25">
      <c r="V2232" s="10"/>
    </row>
    <row r="2233" spans="22:22" x14ac:dyDescent="0.25">
      <c r="V2233" s="10"/>
    </row>
    <row r="2234" spans="22:22" x14ac:dyDescent="0.25">
      <c r="V2234" s="10"/>
    </row>
    <row r="2235" spans="22:22" x14ac:dyDescent="0.25">
      <c r="V2235" s="10"/>
    </row>
    <row r="2236" spans="22:22" x14ac:dyDescent="0.25">
      <c r="V2236" s="10"/>
    </row>
    <row r="2237" spans="22:22" x14ac:dyDescent="0.25">
      <c r="V2237" s="10"/>
    </row>
    <row r="2238" spans="22:22" x14ac:dyDescent="0.25">
      <c r="V2238" s="10"/>
    </row>
    <row r="2239" spans="22:22" x14ac:dyDescent="0.25">
      <c r="V2239" s="10"/>
    </row>
    <row r="2240" spans="22:22" x14ac:dyDescent="0.25">
      <c r="V2240" s="10"/>
    </row>
    <row r="2241" spans="22:22" x14ac:dyDescent="0.25">
      <c r="V2241" s="10"/>
    </row>
    <row r="2242" spans="22:22" x14ac:dyDescent="0.25">
      <c r="V2242" s="10"/>
    </row>
    <row r="2243" spans="22:22" x14ac:dyDescent="0.25">
      <c r="V2243" s="10"/>
    </row>
    <row r="2244" spans="22:22" x14ac:dyDescent="0.25">
      <c r="V2244" s="10"/>
    </row>
    <row r="2245" spans="22:22" x14ac:dyDescent="0.25">
      <c r="V2245" s="10"/>
    </row>
    <row r="2246" spans="22:22" x14ac:dyDescent="0.25">
      <c r="V2246" s="10"/>
    </row>
    <row r="2247" spans="22:22" x14ac:dyDescent="0.25">
      <c r="V2247" s="10"/>
    </row>
    <row r="2248" spans="22:22" x14ac:dyDescent="0.25">
      <c r="V2248" s="10"/>
    </row>
    <row r="2249" spans="22:22" x14ac:dyDescent="0.25">
      <c r="V2249" s="10"/>
    </row>
    <row r="2250" spans="22:22" x14ac:dyDescent="0.25">
      <c r="V2250" s="10"/>
    </row>
    <row r="2251" spans="22:22" x14ac:dyDescent="0.25">
      <c r="V2251" s="10"/>
    </row>
    <row r="2252" spans="22:22" x14ac:dyDescent="0.25">
      <c r="V2252" s="10"/>
    </row>
    <row r="2253" spans="22:22" x14ac:dyDescent="0.25">
      <c r="V2253" s="10"/>
    </row>
    <row r="2254" spans="22:22" x14ac:dyDescent="0.25">
      <c r="V2254" s="10"/>
    </row>
    <row r="2255" spans="22:22" x14ac:dyDescent="0.25">
      <c r="V2255" s="10"/>
    </row>
    <row r="2256" spans="22:22" x14ac:dyDescent="0.25">
      <c r="V2256" s="10"/>
    </row>
    <row r="2257" spans="22:22" x14ac:dyDescent="0.25">
      <c r="V2257" s="10"/>
    </row>
    <row r="2258" spans="22:22" x14ac:dyDescent="0.25">
      <c r="V2258" s="10"/>
    </row>
    <row r="2259" spans="22:22" x14ac:dyDescent="0.25">
      <c r="V2259" s="10"/>
    </row>
    <row r="2260" spans="22:22" x14ac:dyDescent="0.25">
      <c r="V2260" s="10"/>
    </row>
    <row r="2261" spans="22:22" x14ac:dyDescent="0.25">
      <c r="V2261" s="10"/>
    </row>
    <row r="2262" spans="22:22" x14ac:dyDescent="0.25">
      <c r="V2262" s="10"/>
    </row>
    <row r="2263" spans="22:22" x14ac:dyDescent="0.25">
      <c r="V2263" s="10"/>
    </row>
    <row r="2264" spans="22:22" x14ac:dyDescent="0.25">
      <c r="V2264" s="10"/>
    </row>
    <row r="2265" spans="22:22" x14ac:dyDescent="0.25">
      <c r="V2265" s="10"/>
    </row>
    <row r="2266" spans="22:22" x14ac:dyDescent="0.25">
      <c r="V2266" s="10"/>
    </row>
    <row r="2267" spans="22:22" x14ac:dyDescent="0.25">
      <c r="V2267" s="10"/>
    </row>
    <row r="2268" spans="22:22" x14ac:dyDescent="0.25">
      <c r="V2268" s="10"/>
    </row>
    <row r="2269" spans="22:22" x14ac:dyDescent="0.25">
      <c r="V2269" s="10"/>
    </row>
    <row r="2270" spans="22:22" x14ac:dyDescent="0.25">
      <c r="V2270" s="10"/>
    </row>
    <row r="2271" spans="22:22" x14ac:dyDescent="0.25">
      <c r="V2271" s="10"/>
    </row>
    <row r="2272" spans="22:22" x14ac:dyDescent="0.25">
      <c r="V2272" s="10"/>
    </row>
    <row r="2273" spans="22:22" x14ac:dyDescent="0.25">
      <c r="V2273" s="10"/>
    </row>
    <row r="2274" spans="22:22" x14ac:dyDescent="0.25">
      <c r="V2274" s="10"/>
    </row>
    <row r="2275" spans="22:22" x14ac:dyDescent="0.25">
      <c r="V2275" s="10"/>
    </row>
    <row r="2276" spans="22:22" x14ac:dyDescent="0.25">
      <c r="V2276" s="10"/>
    </row>
    <row r="2277" spans="22:22" x14ac:dyDescent="0.25">
      <c r="V2277" s="10"/>
    </row>
    <row r="2278" spans="22:22" x14ac:dyDescent="0.25">
      <c r="V2278" s="10"/>
    </row>
    <row r="2279" spans="22:22" x14ac:dyDescent="0.25">
      <c r="V2279" s="10"/>
    </row>
    <row r="2280" spans="22:22" x14ac:dyDescent="0.25">
      <c r="V2280" s="10"/>
    </row>
    <row r="2281" spans="22:22" x14ac:dyDescent="0.25">
      <c r="V2281" s="10"/>
    </row>
    <row r="2282" spans="22:22" x14ac:dyDescent="0.25">
      <c r="V2282" s="10"/>
    </row>
    <row r="2283" spans="22:22" x14ac:dyDescent="0.25">
      <c r="V2283" s="10"/>
    </row>
    <row r="2284" spans="22:22" x14ac:dyDescent="0.25">
      <c r="V2284" s="10"/>
    </row>
    <row r="2285" spans="22:22" x14ac:dyDescent="0.25">
      <c r="V2285" s="10"/>
    </row>
    <row r="2286" spans="22:22" x14ac:dyDescent="0.25">
      <c r="V2286" s="10"/>
    </row>
    <row r="2287" spans="22:22" x14ac:dyDescent="0.25">
      <c r="V2287" s="10"/>
    </row>
    <row r="2288" spans="22:22" x14ac:dyDescent="0.25">
      <c r="V2288" s="10"/>
    </row>
    <row r="2289" spans="22:22" x14ac:dyDescent="0.25">
      <c r="V2289" s="10"/>
    </row>
    <row r="2290" spans="22:22" x14ac:dyDescent="0.25">
      <c r="V2290" s="10"/>
    </row>
    <row r="2291" spans="22:22" x14ac:dyDescent="0.25">
      <c r="V2291" s="10"/>
    </row>
    <row r="2292" spans="22:22" x14ac:dyDescent="0.25">
      <c r="V2292" s="10"/>
    </row>
    <row r="2293" spans="22:22" x14ac:dyDescent="0.25">
      <c r="V2293" s="10"/>
    </row>
    <row r="2294" spans="22:22" x14ac:dyDescent="0.25">
      <c r="V2294" s="10"/>
    </row>
    <row r="2295" spans="22:22" x14ac:dyDescent="0.25">
      <c r="V2295" s="10"/>
    </row>
    <row r="2296" spans="22:22" x14ac:dyDescent="0.25">
      <c r="V2296" s="10"/>
    </row>
    <row r="2297" spans="22:22" x14ac:dyDescent="0.25">
      <c r="V2297" s="10"/>
    </row>
    <row r="2298" spans="22:22" x14ac:dyDescent="0.25">
      <c r="V2298" s="10"/>
    </row>
    <row r="2299" spans="22:22" x14ac:dyDescent="0.25">
      <c r="V2299" s="10"/>
    </row>
    <row r="2300" spans="22:22" x14ac:dyDescent="0.25">
      <c r="V2300" s="10"/>
    </row>
    <row r="2301" spans="22:22" x14ac:dyDescent="0.25">
      <c r="V2301" s="10"/>
    </row>
    <row r="2302" spans="22:22" x14ac:dyDescent="0.25">
      <c r="V2302" s="10"/>
    </row>
    <row r="2303" spans="22:22" x14ac:dyDescent="0.25">
      <c r="V2303" s="10"/>
    </row>
    <row r="2304" spans="22:22" x14ac:dyDescent="0.25">
      <c r="V2304" s="10"/>
    </row>
    <row r="2305" spans="22:22" x14ac:dyDescent="0.25">
      <c r="V2305" s="10"/>
    </row>
    <row r="2306" spans="22:22" x14ac:dyDescent="0.25">
      <c r="V2306" s="10"/>
    </row>
    <row r="2307" spans="22:22" x14ac:dyDescent="0.25">
      <c r="V2307" s="10"/>
    </row>
    <row r="2308" spans="22:22" x14ac:dyDescent="0.25">
      <c r="V2308" s="10"/>
    </row>
    <row r="2309" spans="22:22" x14ac:dyDescent="0.25">
      <c r="V2309" s="10"/>
    </row>
    <row r="2310" spans="22:22" x14ac:dyDescent="0.25">
      <c r="V2310" s="10"/>
    </row>
    <row r="2311" spans="22:22" x14ac:dyDescent="0.25">
      <c r="V2311" s="10"/>
    </row>
    <row r="2312" spans="22:22" x14ac:dyDescent="0.25">
      <c r="V2312" s="10"/>
    </row>
    <row r="2313" spans="22:22" x14ac:dyDescent="0.25">
      <c r="V2313" s="10"/>
    </row>
    <row r="2314" spans="22:22" x14ac:dyDescent="0.25">
      <c r="V2314" s="10"/>
    </row>
    <row r="2315" spans="22:22" x14ac:dyDescent="0.25">
      <c r="V2315" s="10"/>
    </row>
    <row r="2316" spans="22:22" x14ac:dyDescent="0.25">
      <c r="V2316" s="10"/>
    </row>
    <row r="2317" spans="22:22" x14ac:dyDescent="0.25">
      <c r="V2317" s="10"/>
    </row>
    <row r="2318" spans="22:22" x14ac:dyDescent="0.25">
      <c r="V2318" s="10"/>
    </row>
    <row r="2319" spans="22:22" x14ac:dyDescent="0.25">
      <c r="V2319" s="10"/>
    </row>
    <row r="2320" spans="22:22" x14ac:dyDescent="0.25">
      <c r="V2320" s="10"/>
    </row>
    <row r="2321" spans="22:22" x14ac:dyDescent="0.25">
      <c r="V2321" s="10"/>
    </row>
    <row r="2322" spans="22:22" x14ac:dyDescent="0.25">
      <c r="V2322" s="10"/>
    </row>
    <row r="2323" spans="22:22" x14ac:dyDescent="0.25">
      <c r="V2323" s="10"/>
    </row>
    <row r="2324" spans="22:22" x14ac:dyDescent="0.25">
      <c r="V2324" s="10"/>
    </row>
    <row r="2325" spans="22:22" x14ac:dyDescent="0.25">
      <c r="V2325" s="10"/>
    </row>
    <row r="2326" spans="22:22" x14ac:dyDescent="0.25">
      <c r="V2326" s="10"/>
    </row>
    <row r="2327" spans="22:22" x14ac:dyDescent="0.25">
      <c r="V2327" s="10"/>
    </row>
    <row r="2328" spans="22:22" x14ac:dyDescent="0.25">
      <c r="V2328" s="10"/>
    </row>
    <row r="2329" spans="22:22" x14ac:dyDescent="0.25">
      <c r="V2329" s="10"/>
    </row>
    <row r="2330" spans="22:22" x14ac:dyDescent="0.25">
      <c r="V2330" s="10"/>
    </row>
    <row r="2331" spans="22:22" x14ac:dyDescent="0.25">
      <c r="V2331" s="10"/>
    </row>
    <row r="2332" spans="22:22" x14ac:dyDescent="0.25">
      <c r="V2332" s="10"/>
    </row>
    <row r="2333" spans="22:22" x14ac:dyDescent="0.25">
      <c r="V2333" s="10"/>
    </row>
    <row r="2334" spans="22:22" x14ac:dyDescent="0.25">
      <c r="V2334" s="10"/>
    </row>
    <row r="2335" spans="22:22" x14ac:dyDescent="0.25">
      <c r="V2335" s="10"/>
    </row>
    <row r="2336" spans="22:22" x14ac:dyDescent="0.25">
      <c r="V2336" s="10"/>
    </row>
    <row r="2337" spans="22:22" x14ac:dyDescent="0.25">
      <c r="V2337" s="10"/>
    </row>
    <row r="2338" spans="22:22" x14ac:dyDescent="0.25">
      <c r="V2338" s="10"/>
    </row>
    <row r="2339" spans="22:22" x14ac:dyDescent="0.25">
      <c r="V2339" s="10"/>
    </row>
    <row r="2340" spans="22:22" x14ac:dyDescent="0.25">
      <c r="V2340" s="10"/>
    </row>
    <row r="2341" spans="22:22" x14ac:dyDescent="0.25">
      <c r="V2341" s="10"/>
    </row>
    <row r="2342" spans="22:22" x14ac:dyDescent="0.25">
      <c r="V2342" s="10"/>
    </row>
    <row r="2343" spans="22:22" x14ac:dyDescent="0.25">
      <c r="V2343" s="10"/>
    </row>
    <row r="2344" spans="22:22" x14ac:dyDescent="0.25">
      <c r="V2344" s="10"/>
    </row>
    <row r="2345" spans="22:22" x14ac:dyDescent="0.25">
      <c r="V2345" s="10"/>
    </row>
    <row r="2346" spans="22:22" x14ac:dyDescent="0.25">
      <c r="V2346" s="10"/>
    </row>
    <row r="2347" spans="22:22" x14ac:dyDescent="0.25">
      <c r="V2347" s="10"/>
    </row>
    <row r="2348" spans="22:22" x14ac:dyDescent="0.25">
      <c r="V2348" s="10"/>
    </row>
    <row r="2349" spans="22:22" x14ac:dyDescent="0.25">
      <c r="V2349" s="10"/>
    </row>
    <row r="2350" spans="22:22" x14ac:dyDescent="0.25">
      <c r="V2350" s="10"/>
    </row>
    <row r="2351" spans="22:22" x14ac:dyDescent="0.25">
      <c r="V2351" s="10"/>
    </row>
    <row r="2352" spans="22:22" x14ac:dyDescent="0.25">
      <c r="V2352" s="10"/>
    </row>
    <row r="2353" spans="22:22" x14ac:dyDescent="0.25">
      <c r="V2353" s="10"/>
    </row>
    <row r="2354" spans="22:22" x14ac:dyDescent="0.25">
      <c r="V2354" s="10"/>
    </row>
    <row r="2355" spans="22:22" x14ac:dyDescent="0.25">
      <c r="V2355" s="10"/>
    </row>
    <row r="2356" spans="22:22" x14ac:dyDescent="0.25">
      <c r="V2356" s="10"/>
    </row>
    <row r="2357" spans="22:22" x14ac:dyDescent="0.25">
      <c r="V2357" s="10"/>
    </row>
    <row r="2358" spans="22:22" x14ac:dyDescent="0.25">
      <c r="V2358" s="10"/>
    </row>
    <row r="2359" spans="22:22" x14ac:dyDescent="0.25">
      <c r="V2359" s="10"/>
    </row>
    <row r="2360" spans="22:22" x14ac:dyDescent="0.25">
      <c r="V2360" s="10"/>
    </row>
    <row r="2361" spans="22:22" x14ac:dyDescent="0.25">
      <c r="V2361" s="10"/>
    </row>
    <row r="2362" spans="22:22" x14ac:dyDescent="0.25">
      <c r="V2362" s="10"/>
    </row>
    <row r="2363" spans="22:22" x14ac:dyDescent="0.25">
      <c r="V2363" s="10"/>
    </row>
    <row r="2364" spans="22:22" x14ac:dyDescent="0.25">
      <c r="V2364" s="10"/>
    </row>
    <row r="2365" spans="22:22" x14ac:dyDescent="0.25">
      <c r="V2365" s="10"/>
    </row>
    <row r="2366" spans="22:22" x14ac:dyDescent="0.25">
      <c r="V2366" s="10"/>
    </row>
    <row r="2367" spans="22:22" x14ac:dyDescent="0.25">
      <c r="V2367" s="10"/>
    </row>
    <row r="2368" spans="22:22" x14ac:dyDescent="0.25">
      <c r="V2368" s="10"/>
    </row>
    <row r="2369" spans="22:22" x14ac:dyDescent="0.25">
      <c r="V2369" s="10"/>
    </row>
    <row r="2370" spans="22:22" x14ac:dyDescent="0.25">
      <c r="V2370" s="10"/>
    </row>
    <row r="2371" spans="22:22" x14ac:dyDescent="0.25">
      <c r="V2371" s="10"/>
    </row>
    <row r="2372" spans="22:22" x14ac:dyDescent="0.25">
      <c r="V2372" s="10"/>
    </row>
    <row r="2373" spans="22:22" x14ac:dyDescent="0.25">
      <c r="V2373" s="10"/>
    </row>
    <row r="2374" spans="22:22" x14ac:dyDescent="0.25">
      <c r="V2374" s="10"/>
    </row>
    <row r="2375" spans="22:22" x14ac:dyDescent="0.25">
      <c r="V2375" s="10"/>
    </row>
    <row r="2376" spans="22:22" x14ac:dyDescent="0.25">
      <c r="V2376" s="10"/>
    </row>
    <row r="2377" spans="22:22" x14ac:dyDescent="0.25">
      <c r="V2377" s="10"/>
    </row>
    <row r="2378" spans="22:22" x14ac:dyDescent="0.25">
      <c r="V2378" s="10"/>
    </row>
    <row r="2379" spans="22:22" x14ac:dyDescent="0.25">
      <c r="V2379" s="10"/>
    </row>
    <row r="2380" spans="22:22" x14ac:dyDescent="0.25">
      <c r="V2380" s="10"/>
    </row>
    <row r="2381" spans="22:22" x14ac:dyDescent="0.25">
      <c r="V2381" s="10"/>
    </row>
    <row r="2382" spans="22:22" x14ac:dyDescent="0.25">
      <c r="V2382" s="10"/>
    </row>
    <row r="2383" spans="22:22" x14ac:dyDescent="0.25">
      <c r="V2383" s="10"/>
    </row>
    <row r="2384" spans="22:22" x14ac:dyDescent="0.25">
      <c r="V2384" s="10"/>
    </row>
    <row r="2385" spans="22:22" x14ac:dyDescent="0.25">
      <c r="V2385" s="10"/>
    </row>
    <row r="2386" spans="22:22" x14ac:dyDescent="0.25">
      <c r="V2386" s="10"/>
    </row>
    <row r="2387" spans="22:22" x14ac:dyDescent="0.25">
      <c r="V2387" s="10"/>
    </row>
    <row r="2388" spans="22:22" x14ac:dyDescent="0.25">
      <c r="V2388" s="10"/>
    </row>
    <row r="2389" spans="22:22" x14ac:dyDescent="0.25">
      <c r="V2389" s="10"/>
    </row>
    <row r="2390" spans="22:22" x14ac:dyDescent="0.25">
      <c r="V2390" s="10"/>
    </row>
    <row r="2391" spans="22:22" x14ac:dyDescent="0.25">
      <c r="V2391" s="10"/>
    </row>
    <row r="2392" spans="22:22" x14ac:dyDescent="0.25">
      <c r="V2392" s="10"/>
    </row>
    <row r="2393" spans="22:22" x14ac:dyDescent="0.25">
      <c r="V2393" s="10"/>
    </row>
    <row r="2394" spans="22:22" x14ac:dyDescent="0.25">
      <c r="V2394" s="10"/>
    </row>
    <row r="2395" spans="22:22" x14ac:dyDescent="0.25">
      <c r="V2395" s="10"/>
    </row>
    <row r="2396" spans="22:22" x14ac:dyDescent="0.25">
      <c r="V2396" s="10"/>
    </row>
    <row r="2397" spans="22:22" x14ac:dyDescent="0.25">
      <c r="V2397" s="10"/>
    </row>
    <row r="2398" spans="22:22" x14ac:dyDescent="0.25">
      <c r="V2398" s="10"/>
    </row>
    <row r="2399" spans="22:22" x14ac:dyDescent="0.25">
      <c r="V2399" s="10"/>
    </row>
    <row r="2400" spans="22:22" x14ac:dyDescent="0.25">
      <c r="V2400" s="10"/>
    </row>
    <row r="2401" spans="22:22" x14ac:dyDescent="0.25">
      <c r="V2401" s="10"/>
    </row>
    <row r="2402" spans="22:22" x14ac:dyDescent="0.25">
      <c r="V2402" s="10"/>
    </row>
    <row r="2403" spans="22:22" x14ac:dyDescent="0.25">
      <c r="V2403" s="10"/>
    </row>
    <row r="2404" spans="22:22" x14ac:dyDescent="0.25">
      <c r="V2404" s="10"/>
    </row>
    <row r="2405" spans="22:22" x14ac:dyDescent="0.25">
      <c r="V2405" s="10"/>
    </row>
    <row r="2406" spans="22:22" x14ac:dyDescent="0.25">
      <c r="V2406" s="10"/>
    </row>
    <row r="2407" spans="22:22" x14ac:dyDescent="0.25">
      <c r="V2407" s="10"/>
    </row>
    <row r="2408" spans="22:22" x14ac:dyDescent="0.25">
      <c r="V2408" s="10"/>
    </row>
    <row r="2409" spans="22:22" x14ac:dyDescent="0.25">
      <c r="V2409" s="10"/>
    </row>
    <row r="2410" spans="22:22" x14ac:dyDescent="0.25">
      <c r="V2410" s="10"/>
    </row>
    <row r="2411" spans="22:22" x14ac:dyDescent="0.25">
      <c r="V2411" s="10"/>
    </row>
    <row r="2412" spans="22:22" x14ac:dyDescent="0.25">
      <c r="V2412" s="10"/>
    </row>
    <row r="2413" spans="22:22" x14ac:dyDescent="0.25">
      <c r="V2413" s="10"/>
    </row>
    <row r="2414" spans="22:22" x14ac:dyDescent="0.25">
      <c r="V2414" s="10"/>
    </row>
    <row r="2415" spans="22:22" x14ac:dyDescent="0.25">
      <c r="V2415" s="10"/>
    </row>
    <row r="2416" spans="22:22" x14ac:dyDescent="0.25">
      <c r="V2416" s="10"/>
    </row>
    <row r="2417" spans="22:22" x14ac:dyDescent="0.25">
      <c r="V2417" s="10"/>
    </row>
    <row r="2418" spans="22:22" x14ac:dyDescent="0.25">
      <c r="V2418" s="10"/>
    </row>
    <row r="2419" spans="22:22" x14ac:dyDescent="0.25">
      <c r="V2419" s="10"/>
    </row>
    <row r="2420" spans="22:22" x14ac:dyDescent="0.25">
      <c r="V2420" s="10"/>
    </row>
    <row r="2421" spans="22:22" x14ac:dyDescent="0.25">
      <c r="V2421" s="10"/>
    </row>
    <row r="2422" spans="22:22" x14ac:dyDescent="0.25">
      <c r="V2422" s="10"/>
    </row>
    <row r="2423" spans="22:22" x14ac:dyDescent="0.25">
      <c r="V2423" s="10"/>
    </row>
    <row r="2424" spans="22:22" x14ac:dyDescent="0.25">
      <c r="V2424" s="10"/>
    </row>
    <row r="2425" spans="22:22" x14ac:dyDescent="0.25">
      <c r="V2425" s="10"/>
    </row>
    <row r="2426" spans="22:22" x14ac:dyDescent="0.25">
      <c r="V2426" s="10"/>
    </row>
    <row r="2427" spans="22:22" x14ac:dyDescent="0.25">
      <c r="V2427" s="10"/>
    </row>
    <row r="2428" spans="22:22" x14ac:dyDescent="0.25">
      <c r="V2428" s="10"/>
    </row>
    <row r="2429" spans="22:22" x14ac:dyDescent="0.25">
      <c r="V2429" s="10"/>
    </row>
    <row r="2430" spans="22:22" x14ac:dyDescent="0.25">
      <c r="V2430" s="10"/>
    </row>
    <row r="2431" spans="22:22" x14ac:dyDescent="0.25">
      <c r="V2431" s="10"/>
    </row>
    <row r="2432" spans="22:22" x14ac:dyDescent="0.25">
      <c r="V2432" s="10"/>
    </row>
    <row r="2433" spans="22:22" x14ac:dyDescent="0.25">
      <c r="V2433" s="10"/>
    </row>
    <row r="2434" spans="22:22" x14ac:dyDescent="0.25">
      <c r="V2434" s="10"/>
    </row>
    <row r="2435" spans="22:22" x14ac:dyDescent="0.25">
      <c r="V2435" s="10"/>
    </row>
    <row r="2436" spans="22:22" x14ac:dyDescent="0.25">
      <c r="V2436" s="10"/>
    </row>
    <row r="2437" spans="22:22" x14ac:dyDescent="0.25">
      <c r="V2437" s="10"/>
    </row>
    <row r="2438" spans="22:22" x14ac:dyDescent="0.25">
      <c r="V2438" s="10"/>
    </row>
    <row r="2439" spans="22:22" x14ac:dyDescent="0.25">
      <c r="V2439" s="10"/>
    </row>
    <row r="2440" spans="22:22" x14ac:dyDescent="0.25">
      <c r="V2440" s="10"/>
    </row>
    <row r="2441" spans="22:22" x14ac:dyDescent="0.25">
      <c r="V2441" s="10"/>
    </row>
    <row r="2442" spans="22:22" x14ac:dyDescent="0.25">
      <c r="V2442" s="10"/>
    </row>
    <row r="2443" spans="22:22" x14ac:dyDescent="0.25">
      <c r="V2443" s="10"/>
    </row>
    <row r="2444" spans="22:22" x14ac:dyDescent="0.25">
      <c r="V2444" s="10"/>
    </row>
    <row r="2445" spans="22:22" x14ac:dyDescent="0.25">
      <c r="V2445" s="10"/>
    </row>
    <row r="2446" spans="22:22" x14ac:dyDescent="0.25">
      <c r="V2446" s="10"/>
    </row>
    <row r="2447" spans="22:22" x14ac:dyDescent="0.25">
      <c r="V2447" s="10"/>
    </row>
    <row r="2448" spans="22:22" x14ac:dyDescent="0.25">
      <c r="V2448" s="10"/>
    </row>
    <row r="2449" spans="22:22" x14ac:dyDescent="0.25">
      <c r="V2449" s="10"/>
    </row>
    <row r="2450" spans="22:22" x14ac:dyDescent="0.25">
      <c r="V2450" s="10"/>
    </row>
    <row r="2451" spans="22:22" x14ac:dyDescent="0.25">
      <c r="V2451" s="10"/>
    </row>
    <row r="2452" spans="22:22" x14ac:dyDescent="0.25">
      <c r="V2452" s="10"/>
    </row>
    <row r="2453" spans="22:22" x14ac:dyDescent="0.25">
      <c r="V2453" s="10"/>
    </row>
    <row r="2454" spans="22:22" x14ac:dyDescent="0.25">
      <c r="V2454" s="10"/>
    </row>
    <row r="2455" spans="22:22" x14ac:dyDescent="0.25">
      <c r="V2455" s="10"/>
    </row>
    <row r="2456" spans="22:22" x14ac:dyDescent="0.25">
      <c r="V2456" s="10"/>
    </row>
    <row r="2457" spans="22:22" x14ac:dyDescent="0.25">
      <c r="V2457" s="10"/>
    </row>
    <row r="2458" spans="22:22" x14ac:dyDescent="0.25">
      <c r="V2458" s="10"/>
    </row>
    <row r="2459" spans="22:22" x14ac:dyDescent="0.25">
      <c r="V2459" s="10"/>
    </row>
    <row r="2460" spans="22:22" x14ac:dyDescent="0.25">
      <c r="V2460" s="10"/>
    </row>
    <row r="2461" spans="22:22" x14ac:dyDescent="0.25">
      <c r="V2461" s="10"/>
    </row>
    <row r="2462" spans="22:22" x14ac:dyDescent="0.25">
      <c r="V2462" s="10"/>
    </row>
    <row r="2463" spans="22:22" x14ac:dyDescent="0.25">
      <c r="V2463" s="10"/>
    </row>
    <row r="2464" spans="22:22" x14ac:dyDescent="0.25">
      <c r="V2464" s="10"/>
    </row>
    <row r="2465" spans="22:22" x14ac:dyDescent="0.25">
      <c r="V2465" s="10"/>
    </row>
    <row r="2466" spans="22:22" x14ac:dyDescent="0.25">
      <c r="V2466" s="10"/>
    </row>
    <row r="2467" spans="22:22" x14ac:dyDescent="0.25">
      <c r="V2467" s="10"/>
    </row>
    <row r="2468" spans="22:22" x14ac:dyDescent="0.25">
      <c r="V2468" s="10"/>
    </row>
    <row r="2469" spans="22:22" x14ac:dyDescent="0.25">
      <c r="V2469" s="10"/>
    </row>
    <row r="2470" spans="22:22" x14ac:dyDescent="0.25">
      <c r="V2470" s="10"/>
    </row>
    <row r="2471" spans="22:22" x14ac:dyDescent="0.25">
      <c r="V2471" s="10"/>
    </row>
    <row r="2472" spans="22:22" x14ac:dyDescent="0.25">
      <c r="V2472" s="10"/>
    </row>
    <row r="2473" spans="22:22" x14ac:dyDescent="0.25">
      <c r="V2473" s="10"/>
    </row>
    <row r="2474" spans="22:22" x14ac:dyDescent="0.25">
      <c r="V2474" s="10"/>
    </row>
    <row r="2475" spans="22:22" x14ac:dyDescent="0.25">
      <c r="V2475" s="10"/>
    </row>
    <row r="2476" spans="22:22" x14ac:dyDescent="0.25">
      <c r="V2476" s="10"/>
    </row>
    <row r="2477" spans="22:22" x14ac:dyDescent="0.25">
      <c r="V2477" s="10"/>
    </row>
    <row r="2478" spans="22:22" x14ac:dyDescent="0.25">
      <c r="V2478" s="10"/>
    </row>
    <row r="2479" spans="22:22" x14ac:dyDescent="0.25">
      <c r="V2479" s="10"/>
    </row>
    <row r="2480" spans="22:22" x14ac:dyDescent="0.25">
      <c r="V2480" s="10"/>
    </row>
    <row r="2481" spans="22:22" x14ac:dyDescent="0.25">
      <c r="V2481" s="10"/>
    </row>
    <row r="2482" spans="22:22" x14ac:dyDescent="0.25">
      <c r="V2482" s="10"/>
    </row>
    <row r="2483" spans="22:22" x14ac:dyDescent="0.25">
      <c r="V2483" s="10"/>
    </row>
    <row r="2484" spans="22:22" x14ac:dyDescent="0.25">
      <c r="V2484" s="10"/>
    </row>
    <row r="2485" spans="22:22" x14ac:dyDescent="0.25">
      <c r="V2485" s="10"/>
    </row>
    <row r="2486" spans="22:22" x14ac:dyDescent="0.25">
      <c r="V2486" s="10"/>
    </row>
    <row r="2487" spans="22:22" x14ac:dyDescent="0.25">
      <c r="V2487" s="10"/>
    </row>
    <row r="2488" spans="22:22" x14ac:dyDescent="0.25">
      <c r="V2488" s="10"/>
    </row>
    <row r="2489" spans="22:22" x14ac:dyDescent="0.25">
      <c r="V2489" s="10"/>
    </row>
    <row r="2490" spans="22:22" x14ac:dyDescent="0.25">
      <c r="V2490" s="10"/>
    </row>
    <row r="2491" spans="22:22" x14ac:dyDescent="0.25">
      <c r="V2491" s="10"/>
    </row>
    <row r="2492" spans="22:22" x14ac:dyDescent="0.25">
      <c r="V2492" s="10"/>
    </row>
    <row r="2493" spans="22:22" x14ac:dyDescent="0.25">
      <c r="V2493" s="10"/>
    </row>
    <row r="2494" spans="22:22" x14ac:dyDescent="0.25">
      <c r="V2494" s="10"/>
    </row>
    <row r="2495" spans="22:22" x14ac:dyDescent="0.25">
      <c r="V2495" s="10"/>
    </row>
    <row r="2496" spans="22:22" x14ac:dyDescent="0.25">
      <c r="V2496" s="10"/>
    </row>
    <row r="2497" spans="22:22" x14ac:dyDescent="0.25">
      <c r="V2497" s="10"/>
    </row>
    <row r="2498" spans="22:22" x14ac:dyDescent="0.25">
      <c r="V2498" s="10"/>
    </row>
    <row r="2499" spans="22:22" x14ac:dyDescent="0.25">
      <c r="V2499" s="10"/>
    </row>
    <row r="2500" spans="22:22" x14ac:dyDescent="0.25">
      <c r="V2500" s="10"/>
    </row>
    <row r="2501" spans="22:22" x14ac:dyDescent="0.25">
      <c r="V2501" s="10"/>
    </row>
    <row r="2502" spans="22:22" x14ac:dyDescent="0.25">
      <c r="V2502" s="10"/>
    </row>
    <row r="2503" spans="22:22" x14ac:dyDescent="0.25">
      <c r="V2503" s="10"/>
    </row>
    <row r="2504" spans="22:22" x14ac:dyDescent="0.25">
      <c r="V2504" s="10"/>
    </row>
    <row r="2505" spans="22:22" x14ac:dyDescent="0.25">
      <c r="V2505" s="10"/>
    </row>
    <row r="2506" spans="22:22" x14ac:dyDescent="0.25">
      <c r="V2506" s="10"/>
    </row>
    <row r="2507" spans="22:22" x14ac:dyDescent="0.25">
      <c r="V2507" s="10"/>
    </row>
    <row r="2508" spans="22:22" x14ac:dyDescent="0.25">
      <c r="V2508" s="10"/>
    </row>
    <row r="2509" spans="22:22" x14ac:dyDescent="0.25">
      <c r="V2509" s="10"/>
    </row>
    <row r="2510" spans="22:22" x14ac:dyDescent="0.25">
      <c r="V2510" s="10"/>
    </row>
    <row r="2511" spans="22:22" x14ac:dyDescent="0.25">
      <c r="V2511" s="10"/>
    </row>
    <row r="2512" spans="22:22" x14ac:dyDescent="0.25">
      <c r="V2512" s="10"/>
    </row>
    <row r="2513" spans="22:22" x14ac:dyDescent="0.25">
      <c r="V2513" s="10"/>
    </row>
    <row r="2514" spans="22:22" x14ac:dyDescent="0.25">
      <c r="V2514" s="10"/>
    </row>
    <row r="2515" spans="22:22" x14ac:dyDescent="0.25">
      <c r="V2515" s="10"/>
    </row>
    <row r="2516" spans="22:22" x14ac:dyDescent="0.25">
      <c r="V2516" s="10"/>
    </row>
    <row r="2517" spans="22:22" x14ac:dyDescent="0.25">
      <c r="V2517" s="10"/>
    </row>
    <row r="2518" spans="22:22" x14ac:dyDescent="0.25">
      <c r="V2518" s="10"/>
    </row>
    <row r="2519" spans="22:22" x14ac:dyDescent="0.25">
      <c r="V2519" s="10"/>
    </row>
    <row r="2520" spans="22:22" x14ac:dyDescent="0.25">
      <c r="V2520" s="10"/>
    </row>
    <row r="2521" spans="22:22" x14ac:dyDescent="0.25">
      <c r="V2521" s="10"/>
    </row>
    <row r="2522" spans="22:22" x14ac:dyDescent="0.25">
      <c r="V2522" s="10"/>
    </row>
    <row r="2523" spans="22:22" x14ac:dyDescent="0.25">
      <c r="V2523" s="10"/>
    </row>
    <row r="2524" spans="22:22" x14ac:dyDescent="0.25">
      <c r="V2524" s="10"/>
    </row>
    <row r="2525" spans="22:22" x14ac:dyDescent="0.25">
      <c r="V2525" s="10"/>
    </row>
    <row r="2526" spans="22:22" x14ac:dyDescent="0.25">
      <c r="V2526" s="10"/>
    </row>
    <row r="2527" spans="22:22" x14ac:dyDescent="0.25">
      <c r="V2527" s="10"/>
    </row>
    <row r="2528" spans="22:22" x14ac:dyDescent="0.25">
      <c r="V2528" s="10"/>
    </row>
    <row r="2529" spans="22:22" x14ac:dyDescent="0.25">
      <c r="V2529" s="10"/>
    </row>
    <row r="2530" spans="22:22" x14ac:dyDescent="0.25">
      <c r="V2530" s="10"/>
    </row>
    <row r="2531" spans="22:22" x14ac:dyDescent="0.25">
      <c r="V2531" s="10"/>
    </row>
    <row r="2532" spans="22:22" x14ac:dyDescent="0.25">
      <c r="V2532" s="10"/>
    </row>
    <row r="2533" spans="22:22" x14ac:dyDescent="0.25">
      <c r="V2533" s="10"/>
    </row>
    <row r="2534" spans="22:22" x14ac:dyDescent="0.25">
      <c r="V2534" s="10"/>
    </row>
    <row r="2535" spans="22:22" x14ac:dyDescent="0.25">
      <c r="V2535" s="10"/>
    </row>
    <row r="2536" spans="22:22" x14ac:dyDescent="0.25">
      <c r="V2536" s="10"/>
    </row>
    <row r="2537" spans="22:22" x14ac:dyDescent="0.25">
      <c r="V2537" s="10"/>
    </row>
    <row r="2538" spans="22:22" x14ac:dyDescent="0.25">
      <c r="V2538" s="10"/>
    </row>
    <row r="2539" spans="22:22" x14ac:dyDescent="0.25">
      <c r="V2539" s="10"/>
    </row>
    <row r="2540" spans="22:22" x14ac:dyDescent="0.25">
      <c r="V2540" s="10"/>
    </row>
    <row r="2541" spans="22:22" x14ac:dyDescent="0.25">
      <c r="V2541" s="10"/>
    </row>
    <row r="2542" spans="22:22" x14ac:dyDescent="0.25">
      <c r="V2542" s="10"/>
    </row>
    <row r="2543" spans="22:22" x14ac:dyDescent="0.25">
      <c r="V2543" s="10"/>
    </row>
    <row r="2544" spans="22:22" x14ac:dyDescent="0.25">
      <c r="V2544" s="10"/>
    </row>
    <row r="2545" spans="22:22" x14ac:dyDescent="0.25">
      <c r="V2545" s="10"/>
    </row>
    <row r="2546" spans="22:22" x14ac:dyDescent="0.25">
      <c r="V2546" s="10"/>
    </row>
    <row r="2547" spans="22:22" x14ac:dyDescent="0.25">
      <c r="V2547" s="10"/>
    </row>
    <row r="2548" spans="22:22" x14ac:dyDescent="0.25">
      <c r="V2548" s="10"/>
    </row>
    <row r="2549" spans="22:22" x14ac:dyDescent="0.25">
      <c r="V2549" s="10"/>
    </row>
    <row r="2550" spans="22:22" x14ac:dyDescent="0.25">
      <c r="V2550" s="10"/>
    </row>
    <row r="2551" spans="22:22" x14ac:dyDescent="0.25">
      <c r="V2551" s="10"/>
    </row>
    <row r="2552" spans="22:22" x14ac:dyDescent="0.25">
      <c r="V2552" s="10"/>
    </row>
    <row r="2553" spans="22:22" x14ac:dyDescent="0.25">
      <c r="V2553" s="10"/>
    </row>
    <row r="2554" spans="22:22" x14ac:dyDescent="0.25">
      <c r="V2554" s="10"/>
    </row>
    <row r="2555" spans="22:22" x14ac:dyDescent="0.25">
      <c r="V2555" s="10"/>
    </row>
    <row r="2556" spans="22:22" x14ac:dyDescent="0.25">
      <c r="V2556" s="10"/>
    </row>
    <row r="2557" spans="22:22" x14ac:dyDescent="0.25">
      <c r="V2557" s="10"/>
    </row>
    <row r="2558" spans="22:22" x14ac:dyDescent="0.25">
      <c r="V2558" s="10"/>
    </row>
    <row r="2559" spans="22:22" x14ac:dyDescent="0.25">
      <c r="V2559" s="10"/>
    </row>
    <row r="2560" spans="22:22" x14ac:dyDescent="0.25">
      <c r="V2560" s="10"/>
    </row>
    <row r="2561" spans="22:22" x14ac:dyDescent="0.25">
      <c r="V2561" s="10"/>
    </row>
    <row r="2562" spans="22:22" x14ac:dyDescent="0.25">
      <c r="V2562" s="10"/>
    </row>
    <row r="2563" spans="22:22" x14ac:dyDescent="0.25">
      <c r="V2563" s="10"/>
    </row>
    <row r="2564" spans="22:22" x14ac:dyDescent="0.25">
      <c r="V2564" s="10"/>
    </row>
    <row r="2565" spans="22:22" x14ac:dyDescent="0.25">
      <c r="V2565" s="10"/>
    </row>
    <row r="2566" spans="22:22" x14ac:dyDescent="0.25">
      <c r="V2566" s="10"/>
    </row>
    <row r="2567" spans="22:22" x14ac:dyDescent="0.25">
      <c r="V2567" s="10"/>
    </row>
    <row r="2568" spans="22:22" x14ac:dyDescent="0.25">
      <c r="V2568" s="10"/>
    </row>
    <row r="2569" spans="22:22" x14ac:dyDescent="0.25">
      <c r="V2569" s="10"/>
    </row>
    <row r="2570" spans="22:22" x14ac:dyDescent="0.25">
      <c r="V2570" s="10"/>
    </row>
    <row r="2571" spans="22:22" x14ac:dyDescent="0.25">
      <c r="V2571" s="10"/>
    </row>
    <row r="2572" spans="22:22" x14ac:dyDescent="0.25">
      <c r="V2572" s="10"/>
    </row>
    <row r="2573" spans="22:22" x14ac:dyDescent="0.25">
      <c r="V2573" s="10"/>
    </row>
    <row r="2574" spans="22:22" x14ac:dyDescent="0.25">
      <c r="V2574" s="10"/>
    </row>
    <row r="2575" spans="22:22" x14ac:dyDescent="0.25">
      <c r="V2575" s="10"/>
    </row>
    <row r="2576" spans="22:22" x14ac:dyDescent="0.25">
      <c r="V2576" s="10"/>
    </row>
    <row r="2577" spans="22:22" x14ac:dyDescent="0.25">
      <c r="V2577" s="10"/>
    </row>
    <row r="2578" spans="22:22" x14ac:dyDescent="0.25">
      <c r="V2578" s="10"/>
    </row>
    <row r="2579" spans="22:22" x14ac:dyDescent="0.25">
      <c r="V2579" s="10"/>
    </row>
    <row r="2580" spans="22:22" x14ac:dyDescent="0.25">
      <c r="V2580" s="10"/>
    </row>
    <row r="2581" spans="22:22" x14ac:dyDescent="0.25">
      <c r="V2581" s="10"/>
    </row>
    <row r="2582" spans="22:22" x14ac:dyDescent="0.25">
      <c r="V2582" s="10"/>
    </row>
    <row r="2583" spans="22:22" x14ac:dyDescent="0.25">
      <c r="V2583" s="10"/>
    </row>
    <row r="2584" spans="22:22" x14ac:dyDescent="0.25">
      <c r="V2584" s="10"/>
    </row>
    <row r="2585" spans="22:22" x14ac:dyDescent="0.25">
      <c r="V2585" s="10"/>
    </row>
    <row r="2586" spans="22:22" x14ac:dyDescent="0.25">
      <c r="V2586" s="10"/>
    </row>
    <row r="2587" spans="22:22" x14ac:dyDescent="0.25">
      <c r="V2587" s="10"/>
    </row>
    <row r="2588" spans="22:22" x14ac:dyDescent="0.25">
      <c r="V2588" s="10"/>
    </row>
    <row r="2589" spans="22:22" x14ac:dyDescent="0.25">
      <c r="V2589" s="10"/>
    </row>
    <row r="2590" spans="22:22" x14ac:dyDescent="0.25">
      <c r="V2590" s="10"/>
    </row>
    <row r="2591" spans="22:22" x14ac:dyDescent="0.25">
      <c r="V2591" s="10"/>
    </row>
    <row r="2592" spans="22:22" x14ac:dyDescent="0.25">
      <c r="V2592" s="10"/>
    </row>
    <row r="2593" spans="22:22" x14ac:dyDescent="0.25">
      <c r="V2593" s="10"/>
    </row>
    <row r="2594" spans="22:22" x14ac:dyDescent="0.25">
      <c r="V2594" s="10"/>
    </row>
    <row r="2595" spans="22:22" x14ac:dyDescent="0.25">
      <c r="V2595" s="10"/>
    </row>
    <row r="2596" spans="22:22" x14ac:dyDescent="0.25">
      <c r="V2596" s="10"/>
    </row>
    <row r="2597" spans="22:22" x14ac:dyDescent="0.25">
      <c r="V2597" s="10"/>
    </row>
    <row r="2598" spans="22:22" x14ac:dyDescent="0.25">
      <c r="V2598" s="10"/>
    </row>
    <row r="2599" spans="22:22" x14ac:dyDescent="0.25">
      <c r="V2599" s="10"/>
    </row>
    <row r="2600" spans="22:22" x14ac:dyDescent="0.25">
      <c r="V2600" s="10"/>
    </row>
    <row r="2601" spans="22:22" x14ac:dyDescent="0.25">
      <c r="V2601" s="10"/>
    </row>
    <row r="2602" spans="22:22" x14ac:dyDescent="0.25">
      <c r="V2602" s="10"/>
    </row>
    <row r="2603" spans="22:22" x14ac:dyDescent="0.25">
      <c r="V2603" s="10"/>
    </row>
    <row r="2604" spans="22:22" x14ac:dyDescent="0.25">
      <c r="V2604" s="10"/>
    </row>
    <row r="2605" spans="22:22" x14ac:dyDescent="0.25">
      <c r="V2605" s="10"/>
    </row>
    <row r="2606" spans="22:22" x14ac:dyDescent="0.25">
      <c r="V2606" s="10"/>
    </row>
    <row r="2607" spans="22:22" x14ac:dyDescent="0.25">
      <c r="V2607" s="10"/>
    </row>
    <row r="2608" spans="22:22" x14ac:dyDescent="0.25">
      <c r="V2608" s="10"/>
    </row>
    <row r="2609" spans="22:22" x14ac:dyDescent="0.25">
      <c r="V2609" s="10"/>
    </row>
    <row r="2610" spans="22:22" x14ac:dyDescent="0.25">
      <c r="V2610" s="10"/>
    </row>
    <row r="2611" spans="22:22" x14ac:dyDescent="0.25">
      <c r="V2611" s="10"/>
    </row>
    <row r="2612" spans="22:22" x14ac:dyDescent="0.25">
      <c r="V2612" s="10"/>
    </row>
    <row r="2613" spans="22:22" x14ac:dyDescent="0.25">
      <c r="V2613" s="10"/>
    </row>
    <row r="2614" spans="22:22" x14ac:dyDescent="0.25">
      <c r="V2614" s="10"/>
    </row>
    <row r="2615" spans="22:22" x14ac:dyDescent="0.25">
      <c r="V2615" s="10"/>
    </row>
    <row r="2616" spans="22:22" x14ac:dyDescent="0.25">
      <c r="V2616" s="10"/>
    </row>
    <row r="2617" spans="22:22" x14ac:dyDescent="0.25">
      <c r="V2617" s="10"/>
    </row>
    <row r="2618" spans="22:22" x14ac:dyDescent="0.25">
      <c r="V2618" s="10"/>
    </row>
    <row r="2619" spans="22:22" x14ac:dyDescent="0.25">
      <c r="V2619" s="10"/>
    </row>
    <row r="2620" spans="22:22" x14ac:dyDescent="0.25">
      <c r="V2620" s="10"/>
    </row>
    <row r="2621" spans="22:22" x14ac:dyDescent="0.25">
      <c r="V2621" s="10"/>
    </row>
    <row r="2622" spans="22:22" x14ac:dyDescent="0.25">
      <c r="V2622" s="10"/>
    </row>
    <row r="2623" spans="22:22" x14ac:dyDescent="0.25">
      <c r="V2623" s="10"/>
    </row>
    <row r="2624" spans="22:22" x14ac:dyDescent="0.25">
      <c r="V2624" s="10"/>
    </row>
    <row r="2625" spans="22:22" x14ac:dyDescent="0.25">
      <c r="V2625" s="10"/>
    </row>
    <row r="2626" spans="22:22" x14ac:dyDescent="0.25">
      <c r="V2626" s="10"/>
    </row>
    <row r="2627" spans="22:22" x14ac:dyDescent="0.25">
      <c r="V2627" s="10"/>
    </row>
    <row r="2628" spans="22:22" x14ac:dyDescent="0.25">
      <c r="V2628" s="10"/>
    </row>
    <row r="2629" spans="22:22" x14ac:dyDescent="0.25">
      <c r="V2629" s="10"/>
    </row>
    <row r="2630" spans="22:22" x14ac:dyDescent="0.25">
      <c r="V2630" s="10"/>
    </row>
    <row r="2631" spans="22:22" x14ac:dyDescent="0.25">
      <c r="V2631" s="10"/>
    </row>
    <row r="2632" spans="22:22" x14ac:dyDescent="0.25">
      <c r="V2632" s="10"/>
    </row>
    <row r="2633" spans="22:22" x14ac:dyDescent="0.25">
      <c r="V2633" s="10"/>
    </row>
    <row r="2634" spans="22:22" x14ac:dyDescent="0.25">
      <c r="V2634" s="10"/>
    </row>
    <row r="2635" spans="22:22" x14ac:dyDescent="0.25">
      <c r="V2635" s="10"/>
    </row>
    <row r="2636" spans="22:22" x14ac:dyDescent="0.25">
      <c r="V2636" s="10"/>
    </row>
    <row r="2637" spans="22:22" x14ac:dyDescent="0.25">
      <c r="V2637" s="10"/>
    </row>
    <row r="2638" spans="22:22" x14ac:dyDescent="0.25">
      <c r="V2638" s="10"/>
    </row>
    <row r="2639" spans="22:22" x14ac:dyDescent="0.25">
      <c r="V2639" s="10"/>
    </row>
    <row r="2640" spans="22:22" x14ac:dyDescent="0.25">
      <c r="V2640" s="10"/>
    </row>
    <row r="2641" spans="22:22" x14ac:dyDescent="0.25">
      <c r="V2641" s="10"/>
    </row>
    <row r="2642" spans="22:22" x14ac:dyDescent="0.25">
      <c r="V2642" s="10"/>
    </row>
    <row r="2643" spans="22:22" x14ac:dyDescent="0.25">
      <c r="V2643" s="10"/>
    </row>
    <row r="2644" spans="22:22" x14ac:dyDescent="0.25">
      <c r="V2644" s="10"/>
    </row>
    <row r="2645" spans="22:22" x14ac:dyDescent="0.25">
      <c r="V2645" s="10"/>
    </row>
    <row r="2646" spans="22:22" x14ac:dyDescent="0.25">
      <c r="V2646" s="10"/>
    </row>
    <row r="2647" spans="22:22" x14ac:dyDescent="0.25">
      <c r="V2647" s="10"/>
    </row>
    <row r="2648" spans="22:22" x14ac:dyDescent="0.25">
      <c r="V2648" s="10"/>
    </row>
    <row r="2649" spans="22:22" x14ac:dyDescent="0.25">
      <c r="V2649" s="10"/>
    </row>
    <row r="2650" spans="22:22" x14ac:dyDescent="0.25">
      <c r="V2650" s="10"/>
    </row>
    <row r="2651" spans="22:22" x14ac:dyDescent="0.25">
      <c r="V2651" s="10"/>
    </row>
    <row r="2652" spans="22:22" x14ac:dyDescent="0.25">
      <c r="V2652" s="10"/>
    </row>
    <row r="2653" spans="22:22" x14ac:dyDescent="0.25">
      <c r="V2653" s="10"/>
    </row>
    <row r="2654" spans="22:22" x14ac:dyDescent="0.25">
      <c r="V2654" s="10"/>
    </row>
    <row r="2655" spans="22:22" x14ac:dyDescent="0.25">
      <c r="V2655" s="10"/>
    </row>
    <row r="2656" spans="22:22" x14ac:dyDescent="0.25">
      <c r="V2656" s="10"/>
    </row>
    <row r="2657" spans="22:22" x14ac:dyDescent="0.25">
      <c r="V2657" s="10"/>
    </row>
    <row r="2658" spans="22:22" x14ac:dyDescent="0.25">
      <c r="V2658" s="10"/>
    </row>
    <row r="2659" spans="22:22" x14ac:dyDescent="0.25">
      <c r="V2659" s="10"/>
    </row>
    <row r="2660" spans="22:22" x14ac:dyDescent="0.25">
      <c r="V2660" s="10"/>
    </row>
    <row r="2661" spans="22:22" x14ac:dyDescent="0.25">
      <c r="V2661" s="10"/>
    </row>
    <row r="2662" spans="22:22" x14ac:dyDescent="0.25">
      <c r="V2662" s="10"/>
    </row>
    <row r="2663" spans="22:22" x14ac:dyDescent="0.25">
      <c r="V2663" s="10"/>
    </row>
    <row r="2664" spans="22:22" x14ac:dyDescent="0.25">
      <c r="V2664" s="10"/>
    </row>
    <row r="2665" spans="22:22" x14ac:dyDescent="0.25">
      <c r="V2665" s="10"/>
    </row>
    <row r="2666" spans="22:22" x14ac:dyDescent="0.25">
      <c r="V2666" s="10"/>
    </row>
    <row r="2667" spans="22:22" x14ac:dyDescent="0.25">
      <c r="V2667" s="10"/>
    </row>
    <row r="2668" spans="22:22" x14ac:dyDescent="0.25">
      <c r="V2668" s="10"/>
    </row>
    <row r="2669" spans="22:22" x14ac:dyDescent="0.25">
      <c r="V2669" s="10"/>
    </row>
    <row r="2670" spans="22:22" x14ac:dyDescent="0.25">
      <c r="V2670" s="10"/>
    </row>
    <row r="2671" spans="22:22" x14ac:dyDescent="0.25">
      <c r="V2671" s="10"/>
    </row>
    <row r="2672" spans="22:22" x14ac:dyDescent="0.25">
      <c r="V2672" s="10"/>
    </row>
    <row r="2673" spans="22:22" x14ac:dyDescent="0.25">
      <c r="V2673" s="10"/>
    </row>
    <row r="2674" spans="22:22" x14ac:dyDescent="0.25">
      <c r="V2674" s="10"/>
    </row>
    <row r="2675" spans="22:22" x14ac:dyDescent="0.25">
      <c r="V2675" s="10"/>
    </row>
    <row r="2676" spans="22:22" x14ac:dyDescent="0.25">
      <c r="V2676" s="10"/>
    </row>
    <row r="2677" spans="22:22" x14ac:dyDescent="0.25">
      <c r="V2677" s="10"/>
    </row>
    <row r="2678" spans="22:22" x14ac:dyDescent="0.25">
      <c r="V2678" s="10"/>
    </row>
    <row r="2679" spans="22:22" x14ac:dyDescent="0.25">
      <c r="V2679" s="10"/>
    </row>
    <row r="2680" spans="22:22" x14ac:dyDescent="0.25">
      <c r="V2680" s="10"/>
    </row>
    <row r="2681" spans="22:22" x14ac:dyDescent="0.25">
      <c r="V2681" s="10"/>
    </row>
    <row r="2682" spans="22:22" x14ac:dyDescent="0.25">
      <c r="V2682" s="10"/>
    </row>
    <row r="2683" spans="22:22" x14ac:dyDescent="0.25">
      <c r="V2683" s="10"/>
    </row>
    <row r="2684" spans="22:22" x14ac:dyDescent="0.25">
      <c r="V2684" s="10"/>
    </row>
    <row r="2685" spans="22:22" x14ac:dyDescent="0.25">
      <c r="V2685" s="10"/>
    </row>
    <row r="2686" spans="22:22" x14ac:dyDescent="0.25">
      <c r="V2686" s="10"/>
    </row>
    <row r="2687" spans="22:22" x14ac:dyDescent="0.25">
      <c r="V2687" s="10"/>
    </row>
    <row r="2688" spans="22:22" x14ac:dyDescent="0.25">
      <c r="V2688" s="10"/>
    </row>
    <row r="2689" spans="22:22" x14ac:dyDescent="0.25">
      <c r="V2689" s="10"/>
    </row>
    <row r="2690" spans="22:22" x14ac:dyDescent="0.25">
      <c r="V2690" s="10"/>
    </row>
    <row r="2691" spans="22:22" x14ac:dyDescent="0.25">
      <c r="V2691" s="10"/>
    </row>
    <row r="2692" spans="22:22" x14ac:dyDescent="0.25">
      <c r="V2692" s="10"/>
    </row>
    <row r="2693" spans="22:22" x14ac:dyDescent="0.25">
      <c r="V2693" s="10"/>
    </row>
    <row r="2694" spans="22:22" x14ac:dyDescent="0.25">
      <c r="V2694" s="10"/>
    </row>
    <row r="2695" spans="22:22" x14ac:dyDescent="0.25">
      <c r="V2695" s="10"/>
    </row>
    <row r="2696" spans="22:22" x14ac:dyDescent="0.25">
      <c r="V2696" s="10"/>
    </row>
    <row r="2697" spans="22:22" x14ac:dyDescent="0.25">
      <c r="V2697" s="10"/>
    </row>
    <row r="2698" spans="22:22" x14ac:dyDescent="0.25">
      <c r="V2698" s="10"/>
    </row>
    <row r="2699" spans="22:22" x14ac:dyDescent="0.25">
      <c r="V2699" s="10"/>
    </row>
    <row r="2700" spans="22:22" x14ac:dyDescent="0.25">
      <c r="V2700" s="10"/>
    </row>
    <row r="2701" spans="22:22" x14ac:dyDescent="0.25">
      <c r="V2701" s="10"/>
    </row>
    <row r="2702" spans="22:22" x14ac:dyDescent="0.25">
      <c r="V2702" s="10"/>
    </row>
    <row r="2703" spans="22:22" x14ac:dyDescent="0.25">
      <c r="V2703" s="10"/>
    </row>
    <row r="2704" spans="22:22" x14ac:dyDescent="0.25">
      <c r="V2704" s="10"/>
    </row>
    <row r="2705" spans="22:22" x14ac:dyDescent="0.25">
      <c r="V2705" s="10"/>
    </row>
    <row r="2706" spans="22:22" x14ac:dyDescent="0.25">
      <c r="V2706" s="10"/>
    </row>
    <row r="2707" spans="22:22" x14ac:dyDescent="0.25">
      <c r="V2707" s="10"/>
    </row>
    <row r="2708" spans="22:22" x14ac:dyDescent="0.25">
      <c r="V2708" s="10"/>
    </row>
    <row r="2709" spans="22:22" x14ac:dyDescent="0.25">
      <c r="V2709" s="10"/>
    </row>
    <row r="2710" spans="22:22" x14ac:dyDescent="0.25">
      <c r="V2710" s="10"/>
    </row>
    <row r="2711" spans="22:22" x14ac:dyDescent="0.25">
      <c r="V2711" s="10"/>
    </row>
    <row r="2712" spans="22:22" x14ac:dyDescent="0.25">
      <c r="V2712" s="10"/>
    </row>
    <row r="2713" spans="22:22" x14ac:dyDescent="0.25">
      <c r="V2713" s="10"/>
    </row>
    <row r="2714" spans="22:22" x14ac:dyDescent="0.25">
      <c r="V2714" s="10"/>
    </row>
    <row r="2715" spans="22:22" x14ac:dyDescent="0.25">
      <c r="V2715" s="10"/>
    </row>
    <row r="2716" spans="22:22" x14ac:dyDescent="0.25">
      <c r="V2716" s="10"/>
    </row>
    <row r="2717" spans="22:22" x14ac:dyDescent="0.25">
      <c r="V2717" s="10"/>
    </row>
    <row r="2718" spans="22:22" x14ac:dyDescent="0.25">
      <c r="V2718" s="10"/>
    </row>
    <row r="2719" spans="22:22" x14ac:dyDescent="0.25">
      <c r="V2719" s="10"/>
    </row>
    <row r="2720" spans="22:22" x14ac:dyDescent="0.25">
      <c r="V2720" s="10"/>
    </row>
    <row r="2721" spans="22:22" x14ac:dyDescent="0.25">
      <c r="V2721" s="10"/>
    </row>
    <row r="2722" spans="22:22" x14ac:dyDescent="0.25">
      <c r="V2722" s="10"/>
    </row>
    <row r="2723" spans="22:22" x14ac:dyDescent="0.25">
      <c r="V2723" s="10"/>
    </row>
    <row r="2724" spans="22:22" x14ac:dyDescent="0.25">
      <c r="V2724" s="10"/>
    </row>
    <row r="2725" spans="22:22" x14ac:dyDescent="0.25">
      <c r="V2725" s="10"/>
    </row>
    <row r="2726" spans="22:22" x14ac:dyDescent="0.25">
      <c r="V2726" s="10"/>
    </row>
    <row r="2727" spans="22:22" x14ac:dyDescent="0.25">
      <c r="V2727" s="10"/>
    </row>
    <row r="2728" spans="22:22" x14ac:dyDescent="0.25">
      <c r="V2728" s="10"/>
    </row>
    <row r="2729" spans="22:22" x14ac:dyDescent="0.25">
      <c r="V2729" s="10"/>
    </row>
    <row r="2730" spans="22:22" x14ac:dyDescent="0.25">
      <c r="V2730" s="10"/>
    </row>
    <row r="2731" spans="22:22" x14ac:dyDescent="0.25">
      <c r="V2731" s="10"/>
    </row>
    <row r="2732" spans="22:22" x14ac:dyDescent="0.25">
      <c r="V2732" s="10"/>
    </row>
    <row r="2733" spans="22:22" x14ac:dyDescent="0.25">
      <c r="V2733" s="10"/>
    </row>
    <row r="2734" spans="22:22" x14ac:dyDescent="0.25">
      <c r="V2734" s="10"/>
    </row>
    <row r="2735" spans="22:22" x14ac:dyDescent="0.25">
      <c r="V2735" s="10"/>
    </row>
    <row r="2736" spans="22:22" x14ac:dyDescent="0.25">
      <c r="V2736" s="10"/>
    </row>
    <row r="2737" spans="22:22" x14ac:dyDescent="0.25">
      <c r="V2737" s="10"/>
    </row>
    <row r="2738" spans="22:22" x14ac:dyDescent="0.25">
      <c r="V2738" s="10"/>
    </row>
    <row r="2739" spans="22:22" x14ac:dyDescent="0.25">
      <c r="V2739" s="10"/>
    </row>
    <row r="2740" spans="22:22" x14ac:dyDescent="0.25">
      <c r="V2740" s="10"/>
    </row>
    <row r="2741" spans="22:22" x14ac:dyDescent="0.25">
      <c r="V2741" s="10"/>
    </row>
    <row r="2742" spans="22:22" x14ac:dyDescent="0.25">
      <c r="V2742" s="10"/>
    </row>
    <row r="2743" spans="22:22" x14ac:dyDescent="0.25">
      <c r="V2743" s="10"/>
    </row>
    <row r="2744" spans="22:22" x14ac:dyDescent="0.25">
      <c r="V2744" s="10"/>
    </row>
    <row r="2745" spans="22:22" x14ac:dyDescent="0.25">
      <c r="V2745" s="10"/>
    </row>
    <row r="2746" spans="22:22" x14ac:dyDescent="0.25">
      <c r="V2746" s="10"/>
    </row>
    <row r="2747" spans="22:22" x14ac:dyDescent="0.25">
      <c r="V2747" s="10"/>
    </row>
    <row r="2748" spans="22:22" x14ac:dyDescent="0.25">
      <c r="V2748" s="10"/>
    </row>
    <row r="2749" spans="22:22" x14ac:dyDescent="0.25">
      <c r="V2749" s="10"/>
    </row>
    <row r="2750" spans="22:22" x14ac:dyDescent="0.25">
      <c r="V2750" s="10"/>
    </row>
    <row r="2751" spans="22:22" x14ac:dyDescent="0.25">
      <c r="V2751" s="10"/>
    </row>
    <row r="2752" spans="22:22" x14ac:dyDescent="0.25">
      <c r="V2752" s="10"/>
    </row>
    <row r="2753" spans="22:22" x14ac:dyDescent="0.25">
      <c r="V2753" s="10"/>
    </row>
    <row r="2754" spans="22:22" x14ac:dyDescent="0.25">
      <c r="V2754" s="10"/>
    </row>
    <row r="2755" spans="22:22" x14ac:dyDescent="0.25">
      <c r="V2755" s="10"/>
    </row>
    <row r="2756" spans="22:22" x14ac:dyDescent="0.25">
      <c r="V2756" s="10"/>
    </row>
    <row r="2757" spans="22:22" x14ac:dyDescent="0.25">
      <c r="V2757" s="10"/>
    </row>
    <row r="2758" spans="22:22" x14ac:dyDescent="0.25">
      <c r="V2758" s="10"/>
    </row>
    <row r="2759" spans="22:22" x14ac:dyDescent="0.25">
      <c r="V2759" s="10"/>
    </row>
    <row r="2760" spans="22:22" x14ac:dyDescent="0.25">
      <c r="V2760" s="10"/>
    </row>
    <row r="2761" spans="22:22" x14ac:dyDescent="0.25">
      <c r="V2761" s="10"/>
    </row>
    <row r="2762" spans="22:22" x14ac:dyDescent="0.25">
      <c r="V2762" s="10"/>
    </row>
    <row r="2763" spans="22:22" x14ac:dyDescent="0.25">
      <c r="V2763" s="10"/>
    </row>
    <row r="2764" spans="22:22" x14ac:dyDescent="0.25">
      <c r="V2764" s="10"/>
    </row>
    <row r="2765" spans="22:22" x14ac:dyDescent="0.25">
      <c r="V2765" s="10"/>
    </row>
    <row r="2766" spans="22:22" x14ac:dyDescent="0.25">
      <c r="V2766" s="10"/>
    </row>
    <row r="2767" spans="22:22" x14ac:dyDescent="0.25">
      <c r="V2767" s="10"/>
    </row>
    <row r="2768" spans="22:22" x14ac:dyDescent="0.25">
      <c r="V2768" s="10"/>
    </row>
    <row r="2769" spans="22:22" x14ac:dyDescent="0.25">
      <c r="V2769" s="10"/>
    </row>
    <row r="2770" spans="22:22" x14ac:dyDescent="0.25">
      <c r="V2770" s="10"/>
    </row>
    <row r="2771" spans="22:22" x14ac:dyDescent="0.25">
      <c r="V2771" s="10"/>
    </row>
    <row r="2772" spans="22:22" x14ac:dyDescent="0.25">
      <c r="V2772" s="10"/>
    </row>
    <row r="2773" spans="22:22" x14ac:dyDescent="0.25">
      <c r="V2773" s="10"/>
    </row>
    <row r="2774" spans="22:22" x14ac:dyDescent="0.25">
      <c r="V2774" s="10"/>
    </row>
    <row r="2775" spans="22:22" x14ac:dyDescent="0.25">
      <c r="V2775" s="10"/>
    </row>
    <row r="2776" spans="22:22" x14ac:dyDescent="0.25">
      <c r="V2776" s="10"/>
    </row>
    <row r="2777" spans="22:22" x14ac:dyDescent="0.25">
      <c r="V2777" s="10"/>
    </row>
    <row r="2778" spans="22:22" x14ac:dyDescent="0.25">
      <c r="V2778" s="10"/>
    </row>
    <row r="2779" spans="22:22" x14ac:dyDescent="0.25">
      <c r="V2779" s="10"/>
    </row>
    <row r="2780" spans="22:22" x14ac:dyDescent="0.25">
      <c r="V2780" s="10"/>
    </row>
    <row r="2781" spans="22:22" x14ac:dyDescent="0.25">
      <c r="V2781" s="10"/>
    </row>
    <row r="2782" spans="22:22" x14ac:dyDescent="0.25">
      <c r="V2782" s="10"/>
    </row>
    <row r="2783" spans="22:22" x14ac:dyDescent="0.25">
      <c r="V2783" s="10"/>
    </row>
    <row r="2784" spans="22:22" x14ac:dyDescent="0.25">
      <c r="V2784" s="10"/>
    </row>
    <row r="2785" spans="22:22" x14ac:dyDescent="0.25">
      <c r="V2785" s="10"/>
    </row>
    <row r="2786" spans="22:22" x14ac:dyDescent="0.25">
      <c r="V2786" s="10"/>
    </row>
    <row r="2787" spans="22:22" x14ac:dyDescent="0.25">
      <c r="V2787" s="10"/>
    </row>
    <row r="2788" spans="22:22" x14ac:dyDescent="0.25">
      <c r="V2788" s="10"/>
    </row>
    <row r="2789" spans="22:22" x14ac:dyDescent="0.25">
      <c r="V2789" s="10"/>
    </row>
    <row r="2790" spans="22:22" x14ac:dyDescent="0.25">
      <c r="V2790" s="10"/>
    </row>
    <row r="2791" spans="22:22" x14ac:dyDescent="0.25">
      <c r="V2791" s="10"/>
    </row>
    <row r="2792" spans="22:22" x14ac:dyDescent="0.25">
      <c r="V2792" s="10"/>
    </row>
    <row r="2793" spans="22:22" x14ac:dyDescent="0.25">
      <c r="V2793" s="10"/>
    </row>
    <row r="2794" spans="22:22" x14ac:dyDescent="0.25">
      <c r="V2794" s="10"/>
    </row>
    <row r="2795" spans="22:22" x14ac:dyDescent="0.25">
      <c r="V2795" s="10"/>
    </row>
    <row r="2796" spans="22:22" x14ac:dyDescent="0.25">
      <c r="V2796" s="10"/>
    </row>
    <row r="2797" spans="22:22" x14ac:dyDescent="0.25">
      <c r="V2797" s="10"/>
    </row>
    <row r="2798" spans="22:22" x14ac:dyDescent="0.25">
      <c r="V2798" s="10"/>
    </row>
    <row r="2799" spans="22:22" x14ac:dyDescent="0.25">
      <c r="V2799" s="10"/>
    </row>
    <row r="2800" spans="22:22" x14ac:dyDescent="0.25">
      <c r="V2800" s="10"/>
    </row>
    <row r="2801" spans="22:22" x14ac:dyDescent="0.25">
      <c r="V2801" s="10"/>
    </row>
    <row r="2802" spans="22:22" x14ac:dyDescent="0.25">
      <c r="V2802" s="10"/>
    </row>
    <row r="2803" spans="22:22" x14ac:dyDescent="0.25">
      <c r="V2803" s="10"/>
    </row>
    <row r="2804" spans="22:22" x14ac:dyDescent="0.25">
      <c r="V2804" s="10"/>
    </row>
    <row r="2805" spans="22:22" x14ac:dyDescent="0.25">
      <c r="V2805" s="10"/>
    </row>
    <row r="2806" spans="22:22" x14ac:dyDescent="0.25">
      <c r="V2806" s="10"/>
    </row>
    <row r="2807" spans="22:22" x14ac:dyDescent="0.25">
      <c r="V2807" s="10"/>
    </row>
    <row r="2808" spans="22:22" x14ac:dyDescent="0.25">
      <c r="V2808" s="10"/>
    </row>
    <row r="2809" spans="22:22" x14ac:dyDescent="0.25">
      <c r="V2809" s="10"/>
    </row>
    <row r="2810" spans="22:22" x14ac:dyDescent="0.25">
      <c r="V2810" s="10"/>
    </row>
    <row r="2811" spans="22:22" x14ac:dyDescent="0.25">
      <c r="V2811" s="10"/>
    </row>
    <row r="2812" spans="22:22" x14ac:dyDescent="0.25">
      <c r="V2812" s="10"/>
    </row>
    <row r="2813" spans="22:22" x14ac:dyDescent="0.25">
      <c r="V2813" s="10"/>
    </row>
    <row r="2814" spans="22:22" x14ac:dyDescent="0.25">
      <c r="V2814" s="10"/>
    </row>
    <row r="2815" spans="22:22" x14ac:dyDescent="0.25">
      <c r="V2815" s="10"/>
    </row>
    <row r="2816" spans="22:22" x14ac:dyDescent="0.25">
      <c r="V2816" s="10"/>
    </row>
    <row r="2817" spans="22:22" x14ac:dyDescent="0.25">
      <c r="V2817" s="10"/>
    </row>
    <row r="2818" spans="22:22" x14ac:dyDescent="0.25">
      <c r="V2818" s="10"/>
    </row>
    <row r="2819" spans="22:22" x14ac:dyDescent="0.25">
      <c r="V2819" s="10"/>
    </row>
    <row r="2820" spans="22:22" x14ac:dyDescent="0.25">
      <c r="V2820" s="10"/>
    </row>
    <row r="2821" spans="22:22" x14ac:dyDescent="0.25">
      <c r="V2821" s="10"/>
    </row>
    <row r="2822" spans="22:22" x14ac:dyDescent="0.25">
      <c r="V2822" s="10"/>
    </row>
    <row r="2823" spans="22:22" x14ac:dyDescent="0.25">
      <c r="V2823" s="10"/>
    </row>
    <row r="2824" spans="22:22" x14ac:dyDescent="0.25">
      <c r="V2824" s="10"/>
    </row>
    <row r="2825" spans="22:22" x14ac:dyDescent="0.25">
      <c r="V2825" s="10"/>
    </row>
    <row r="2826" spans="22:22" x14ac:dyDescent="0.25">
      <c r="V2826" s="10"/>
    </row>
    <row r="2827" spans="22:22" x14ac:dyDescent="0.25">
      <c r="V2827" s="10"/>
    </row>
    <row r="2828" spans="22:22" x14ac:dyDescent="0.25">
      <c r="V2828" s="10"/>
    </row>
    <row r="2829" spans="22:22" x14ac:dyDescent="0.25">
      <c r="V2829" s="10"/>
    </row>
    <row r="2830" spans="22:22" x14ac:dyDescent="0.25">
      <c r="V2830" s="10"/>
    </row>
    <row r="2831" spans="22:22" x14ac:dyDescent="0.25">
      <c r="V2831" s="10"/>
    </row>
    <row r="2832" spans="22:22" x14ac:dyDescent="0.25">
      <c r="V2832" s="10"/>
    </row>
    <row r="2833" spans="22:22" x14ac:dyDescent="0.25">
      <c r="V2833" s="10"/>
    </row>
    <row r="2834" spans="22:22" x14ac:dyDescent="0.25">
      <c r="V2834" s="10"/>
    </row>
    <row r="2835" spans="22:22" x14ac:dyDescent="0.25">
      <c r="V2835" s="10"/>
    </row>
    <row r="2836" spans="22:22" x14ac:dyDescent="0.25">
      <c r="V2836" s="10"/>
    </row>
    <row r="2837" spans="22:22" x14ac:dyDescent="0.25">
      <c r="V2837" s="10"/>
    </row>
    <row r="2838" spans="22:22" x14ac:dyDescent="0.25">
      <c r="V2838" s="10"/>
    </row>
    <row r="2839" spans="22:22" x14ac:dyDescent="0.25">
      <c r="V2839" s="10"/>
    </row>
    <row r="2840" spans="22:22" x14ac:dyDescent="0.25">
      <c r="V2840" s="10"/>
    </row>
    <row r="2841" spans="22:22" x14ac:dyDescent="0.25">
      <c r="V2841" s="10"/>
    </row>
    <row r="2842" spans="22:22" x14ac:dyDescent="0.25">
      <c r="V2842" s="10"/>
    </row>
    <row r="2843" spans="22:22" x14ac:dyDescent="0.25">
      <c r="V2843" s="10"/>
    </row>
    <row r="2844" spans="22:22" x14ac:dyDescent="0.25">
      <c r="V2844" s="10"/>
    </row>
    <row r="2845" spans="22:22" x14ac:dyDescent="0.25">
      <c r="V2845" s="10"/>
    </row>
    <row r="2846" spans="22:22" x14ac:dyDescent="0.25">
      <c r="V2846" s="10"/>
    </row>
    <row r="2847" spans="22:22" x14ac:dyDescent="0.25">
      <c r="V2847" s="10"/>
    </row>
    <row r="2848" spans="22:22" x14ac:dyDescent="0.25">
      <c r="V2848" s="10"/>
    </row>
    <row r="2849" spans="22:22" x14ac:dyDescent="0.25">
      <c r="V2849" s="10"/>
    </row>
    <row r="2850" spans="22:22" x14ac:dyDescent="0.25">
      <c r="V2850" s="10"/>
    </row>
    <row r="2851" spans="22:22" x14ac:dyDescent="0.25">
      <c r="V2851" s="10"/>
    </row>
    <row r="2852" spans="22:22" x14ac:dyDescent="0.25">
      <c r="V2852" s="10"/>
    </row>
    <row r="2853" spans="22:22" x14ac:dyDescent="0.25">
      <c r="V2853" s="10"/>
    </row>
    <row r="2854" spans="22:22" x14ac:dyDescent="0.25">
      <c r="V2854" s="10"/>
    </row>
    <row r="2855" spans="22:22" x14ac:dyDescent="0.25">
      <c r="V2855" s="10"/>
    </row>
    <row r="2856" spans="22:22" x14ac:dyDescent="0.25">
      <c r="V2856" s="10"/>
    </row>
    <row r="2857" spans="22:22" x14ac:dyDescent="0.25">
      <c r="V2857" s="10"/>
    </row>
    <row r="2858" spans="22:22" x14ac:dyDescent="0.25">
      <c r="V2858" s="10"/>
    </row>
    <row r="2859" spans="22:22" x14ac:dyDescent="0.25">
      <c r="V2859" s="10"/>
    </row>
    <row r="2860" spans="22:22" x14ac:dyDescent="0.25">
      <c r="V2860" s="10"/>
    </row>
    <row r="2861" spans="22:22" x14ac:dyDescent="0.25">
      <c r="V2861" s="10"/>
    </row>
    <row r="2862" spans="22:22" x14ac:dyDescent="0.25">
      <c r="V2862" s="10"/>
    </row>
    <row r="2863" spans="22:22" x14ac:dyDescent="0.25">
      <c r="V2863" s="10"/>
    </row>
    <row r="2864" spans="22:22" x14ac:dyDescent="0.25">
      <c r="V2864" s="10"/>
    </row>
    <row r="2865" spans="22:22" x14ac:dyDescent="0.25">
      <c r="V2865" s="10"/>
    </row>
    <row r="2866" spans="22:22" x14ac:dyDescent="0.25">
      <c r="V2866" s="10"/>
    </row>
    <row r="2867" spans="22:22" x14ac:dyDescent="0.25">
      <c r="V2867" s="10"/>
    </row>
    <row r="2868" spans="22:22" x14ac:dyDescent="0.25">
      <c r="V2868" s="10"/>
    </row>
    <row r="2869" spans="22:22" x14ac:dyDescent="0.25">
      <c r="V2869" s="10"/>
    </row>
    <row r="2870" spans="22:22" x14ac:dyDescent="0.25">
      <c r="V2870" s="10"/>
    </row>
    <row r="2871" spans="22:22" x14ac:dyDescent="0.25">
      <c r="V2871" s="10"/>
    </row>
    <row r="2872" spans="22:22" x14ac:dyDescent="0.25">
      <c r="V2872" s="10"/>
    </row>
    <row r="2873" spans="22:22" x14ac:dyDescent="0.25">
      <c r="V2873" s="10"/>
    </row>
    <row r="2874" spans="22:22" x14ac:dyDescent="0.25">
      <c r="V2874" s="10"/>
    </row>
    <row r="2875" spans="22:22" x14ac:dyDescent="0.25">
      <c r="V2875" s="10"/>
    </row>
    <row r="2876" spans="22:22" x14ac:dyDescent="0.25">
      <c r="V2876" s="10"/>
    </row>
    <row r="2877" spans="22:22" x14ac:dyDescent="0.25">
      <c r="V2877" s="10"/>
    </row>
    <row r="2878" spans="22:22" x14ac:dyDescent="0.25">
      <c r="V2878" s="10"/>
    </row>
    <row r="2879" spans="22:22" x14ac:dyDescent="0.25">
      <c r="V2879" s="10"/>
    </row>
    <row r="2880" spans="22:22" x14ac:dyDescent="0.25">
      <c r="V2880" s="10"/>
    </row>
    <row r="2881" spans="22:22" x14ac:dyDescent="0.25">
      <c r="V2881" s="10"/>
    </row>
    <row r="2882" spans="22:22" x14ac:dyDescent="0.25">
      <c r="V2882" s="10"/>
    </row>
    <row r="2883" spans="22:22" x14ac:dyDescent="0.25">
      <c r="V2883" s="10"/>
    </row>
    <row r="2884" spans="22:22" x14ac:dyDescent="0.25">
      <c r="V2884" s="10"/>
    </row>
    <row r="2885" spans="22:22" x14ac:dyDescent="0.25">
      <c r="V2885" s="10"/>
    </row>
    <row r="2886" spans="22:22" x14ac:dyDescent="0.25">
      <c r="V2886" s="10"/>
    </row>
    <row r="2887" spans="22:22" x14ac:dyDescent="0.25">
      <c r="V2887" s="10"/>
    </row>
    <row r="2888" spans="22:22" x14ac:dyDescent="0.25">
      <c r="V2888" s="10"/>
    </row>
    <row r="2889" spans="22:22" x14ac:dyDescent="0.25">
      <c r="V2889" s="10"/>
    </row>
    <row r="2890" spans="22:22" x14ac:dyDescent="0.25">
      <c r="V2890" s="10"/>
    </row>
    <row r="2891" spans="22:22" x14ac:dyDescent="0.25">
      <c r="V2891" s="10"/>
    </row>
    <row r="2892" spans="22:22" x14ac:dyDescent="0.25">
      <c r="V2892" s="10"/>
    </row>
    <row r="2893" spans="22:22" x14ac:dyDescent="0.25">
      <c r="V2893" s="10"/>
    </row>
    <row r="2894" spans="22:22" x14ac:dyDescent="0.25">
      <c r="V2894" s="10"/>
    </row>
    <row r="2895" spans="22:22" x14ac:dyDescent="0.25">
      <c r="V2895" s="10"/>
    </row>
    <row r="2896" spans="22:22" x14ac:dyDescent="0.25">
      <c r="V2896" s="10"/>
    </row>
    <row r="2897" spans="22:22" x14ac:dyDescent="0.25">
      <c r="V2897" s="10"/>
    </row>
    <row r="2898" spans="22:22" x14ac:dyDescent="0.25">
      <c r="V2898" s="10"/>
    </row>
    <row r="2899" spans="22:22" x14ac:dyDescent="0.25">
      <c r="V2899" s="10"/>
    </row>
    <row r="2900" spans="22:22" x14ac:dyDescent="0.25">
      <c r="V2900" s="10"/>
    </row>
    <row r="2901" spans="22:22" x14ac:dyDescent="0.25">
      <c r="V2901" s="10"/>
    </row>
    <row r="2902" spans="22:22" x14ac:dyDescent="0.25">
      <c r="V2902" s="10"/>
    </row>
    <row r="2903" spans="22:22" x14ac:dyDescent="0.25">
      <c r="V2903" s="10"/>
    </row>
    <row r="2904" spans="22:22" x14ac:dyDescent="0.25">
      <c r="V2904" s="10"/>
    </row>
    <row r="2905" spans="22:22" x14ac:dyDescent="0.25">
      <c r="V2905" s="10"/>
    </row>
    <row r="2906" spans="22:22" x14ac:dyDescent="0.25">
      <c r="V2906" s="10"/>
    </row>
    <row r="2907" spans="22:22" x14ac:dyDescent="0.25">
      <c r="V2907" s="10"/>
    </row>
    <row r="2908" spans="22:22" x14ac:dyDescent="0.25">
      <c r="V2908" s="10"/>
    </row>
    <row r="2909" spans="22:22" x14ac:dyDescent="0.25">
      <c r="V2909" s="10"/>
    </row>
    <row r="2910" spans="22:22" x14ac:dyDescent="0.25">
      <c r="V2910" s="10"/>
    </row>
    <row r="2911" spans="22:22" x14ac:dyDescent="0.25">
      <c r="V2911" s="10"/>
    </row>
    <row r="2912" spans="22:22" x14ac:dyDescent="0.25">
      <c r="V2912" s="10"/>
    </row>
    <row r="2913" spans="22:22" x14ac:dyDescent="0.25">
      <c r="V2913" s="10"/>
    </row>
    <row r="2914" spans="22:22" x14ac:dyDescent="0.25">
      <c r="V2914" s="10"/>
    </row>
    <row r="2915" spans="22:22" x14ac:dyDescent="0.25">
      <c r="V2915" s="10"/>
    </row>
    <row r="2916" spans="22:22" x14ac:dyDescent="0.25">
      <c r="V2916" s="10"/>
    </row>
    <row r="2917" spans="22:22" x14ac:dyDescent="0.25">
      <c r="V2917" s="10"/>
    </row>
    <row r="2918" spans="22:22" x14ac:dyDescent="0.25">
      <c r="V2918" s="10"/>
    </row>
    <row r="2919" spans="22:22" x14ac:dyDescent="0.25">
      <c r="V2919" s="10"/>
    </row>
    <row r="2920" spans="22:22" x14ac:dyDescent="0.25">
      <c r="V2920" s="10"/>
    </row>
    <row r="2921" spans="22:22" x14ac:dyDescent="0.25">
      <c r="V2921" s="10"/>
    </row>
    <row r="2922" spans="22:22" x14ac:dyDescent="0.25">
      <c r="V2922" s="10"/>
    </row>
    <row r="2923" spans="22:22" x14ac:dyDescent="0.25">
      <c r="V2923" s="10"/>
    </row>
    <row r="2924" spans="22:22" x14ac:dyDescent="0.25">
      <c r="V2924" s="10"/>
    </row>
    <row r="2925" spans="22:22" x14ac:dyDescent="0.25">
      <c r="V2925" s="10"/>
    </row>
    <row r="2926" spans="22:22" x14ac:dyDescent="0.25">
      <c r="V2926" s="10"/>
    </row>
    <row r="2927" spans="22:22" x14ac:dyDescent="0.25">
      <c r="V2927" s="10"/>
    </row>
    <row r="2928" spans="22:22" x14ac:dyDescent="0.25">
      <c r="V2928" s="10"/>
    </row>
    <row r="2929" spans="22:22" x14ac:dyDescent="0.25">
      <c r="V2929" s="10"/>
    </row>
    <row r="2930" spans="22:22" x14ac:dyDescent="0.25">
      <c r="V2930" s="10"/>
    </row>
    <row r="2931" spans="22:22" x14ac:dyDescent="0.25">
      <c r="V2931" s="10"/>
    </row>
    <row r="2932" spans="22:22" x14ac:dyDescent="0.25">
      <c r="V2932" s="10"/>
    </row>
    <row r="2933" spans="22:22" x14ac:dyDescent="0.25">
      <c r="V2933" s="10"/>
    </row>
    <row r="2934" spans="22:22" x14ac:dyDescent="0.25">
      <c r="V2934" s="10"/>
    </row>
    <row r="2935" spans="22:22" x14ac:dyDescent="0.25">
      <c r="V2935" s="10"/>
    </row>
    <row r="2936" spans="22:22" x14ac:dyDescent="0.25">
      <c r="V2936" s="10"/>
    </row>
    <row r="2937" spans="22:22" x14ac:dyDescent="0.25">
      <c r="V2937" s="10"/>
    </row>
    <row r="2938" spans="22:22" x14ac:dyDescent="0.25">
      <c r="V2938" s="10"/>
    </row>
    <row r="2939" spans="22:22" x14ac:dyDescent="0.25">
      <c r="V2939" s="10"/>
    </row>
    <row r="2940" spans="22:22" x14ac:dyDescent="0.25">
      <c r="V2940" s="10"/>
    </row>
    <row r="2941" spans="22:22" x14ac:dyDescent="0.25">
      <c r="V2941" s="10"/>
    </row>
    <row r="2942" spans="22:22" x14ac:dyDescent="0.25">
      <c r="V2942" s="10"/>
    </row>
    <row r="2943" spans="22:22" x14ac:dyDescent="0.25">
      <c r="V2943" s="10"/>
    </row>
    <row r="2944" spans="22:22" x14ac:dyDescent="0.25">
      <c r="V2944" s="10"/>
    </row>
    <row r="2945" spans="22:22" x14ac:dyDescent="0.25">
      <c r="V2945" s="10"/>
    </row>
    <row r="2946" spans="22:22" x14ac:dyDescent="0.25">
      <c r="V2946" s="10"/>
    </row>
    <row r="2947" spans="22:22" x14ac:dyDescent="0.25">
      <c r="V2947" s="10"/>
    </row>
    <row r="2948" spans="22:22" x14ac:dyDescent="0.25">
      <c r="V2948" s="10"/>
    </row>
    <row r="2949" spans="22:22" x14ac:dyDescent="0.25">
      <c r="V2949" s="10"/>
    </row>
    <row r="2950" spans="22:22" x14ac:dyDescent="0.25">
      <c r="V2950" s="10"/>
    </row>
    <row r="2951" spans="22:22" x14ac:dyDescent="0.25">
      <c r="V2951" s="10"/>
    </row>
    <row r="2952" spans="22:22" x14ac:dyDescent="0.25">
      <c r="V2952" s="10"/>
    </row>
    <row r="2953" spans="22:22" x14ac:dyDescent="0.25">
      <c r="V2953" s="10"/>
    </row>
    <row r="2954" spans="22:22" x14ac:dyDescent="0.25">
      <c r="V2954" s="10"/>
    </row>
    <row r="2955" spans="22:22" x14ac:dyDescent="0.25">
      <c r="V2955" s="10"/>
    </row>
    <row r="2956" spans="22:22" x14ac:dyDescent="0.25">
      <c r="V2956" s="10"/>
    </row>
    <row r="2957" spans="22:22" x14ac:dyDescent="0.25">
      <c r="V2957" s="10"/>
    </row>
    <row r="2958" spans="22:22" x14ac:dyDescent="0.25">
      <c r="V2958" s="10"/>
    </row>
    <row r="2959" spans="22:22" x14ac:dyDescent="0.25">
      <c r="V2959" s="10"/>
    </row>
    <row r="2960" spans="22:22" x14ac:dyDescent="0.25">
      <c r="V2960" s="10"/>
    </row>
    <row r="2961" spans="22:22" x14ac:dyDescent="0.25">
      <c r="V2961" s="10"/>
    </row>
    <row r="2962" spans="22:22" x14ac:dyDescent="0.25">
      <c r="V2962" s="10"/>
    </row>
    <row r="2963" spans="22:22" x14ac:dyDescent="0.25">
      <c r="V2963" s="10"/>
    </row>
    <row r="2964" spans="22:22" x14ac:dyDescent="0.25">
      <c r="V2964" s="10"/>
    </row>
    <row r="2965" spans="22:22" x14ac:dyDescent="0.25">
      <c r="V2965" s="10"/>
    </row>
    <row r="2966" spans="22:22" x14ac:dyDescent="0.25">
      <c r="V2966" s="10"/>
    </row>
    <row r="2967" spans="22:22" x14ac:dyDescent="0.25">
      <c r="V2967" s="10"/>
    </row>
    <row r="2968" spans="22:22" x14ac:dyDescent="0.25">
      <c r="V2968" s="10"/>
    </row>
    <row r="2969" spans="22:22" x14ac:dyDescent="0.25">
      <c r="V2969" s="10"/>
    </row>
    <row r="2970" spans="22:22" x14ac:dyDescent="0.25">
      <c r="V2970" s="10"/>
    </row>
    <row r="2971" spans="22:22" x14ac:dyDescent="0.25">
      <c r="V2971" s="10"/>
    </row>
    <row r="2972" spans="22:22" x14ac:dyDescent="0.25">
      <c r="V2972" s="10"/>
    </row>
    <row r="2973" spans="22:22" x14ac:dyDescent="0.25">
      <c r="V2973" s="10"/>
    </row>
    <row r="2974" spans="22:22" x14ac:dyDescent="0.25">
      <c r="V2974" s="10"/>
    </row>
    <row r="2975" spans="22:22" x14ac:dyDescent="0.25">
      <c r="V2975" s="10"/>
    </row>
    <row r="2976" spans="22:22" x14ac:dyDescent="0.25">
      <c r="V2976" s="10"/>
    </row>
    <row r="2977" spans="22:22" x14ac:dyDescent="0.25">
      <c r="V2977" s="10"/>
    </row>
    <row r="2978" spans="22:22" x14ac:dyDescent="0.25">
      <c r="V2978" s="10"/>
    </row>
    <row r="2979" spans="22:22" x14ac:dyDescent="0.25">
      <c r="V2979" s="10"/>
    </row>
    <row r="2980" spans="22:22" x14ac:dyDescent="0.25">
      <c r="V2980" s="10"/>
    </row>
    <row r="2981" spans="22:22" x14ac:dyDescent="0.25">
      <c r="V2981" s="10"/>
    </row>
    <row r="2982" spans="22:22" x14ac:dyDescent="0.25">
      <c r="V2982" s="10"/>
    </row>
    <row r="2983" spans="22:22" x14ac:dyDescent="0.25">
      <c r="V2983" s="10"/>
    </row>
    <row r="2984" spans="22:22" x14ac:dyDescent="0.25">
      <c r="V2984" s="10"/>
    </row>
    <row r="2985" spans="22:22" x14ac:dyDescent="0.25">
      <c r="V2985" s="10"/>
    </row>
    <row r="2986" spans="22:22" x14ac:dyDescent="0.25">
      <c r="V2986" s="10"/>
    </row>
    <row r="2987" spans="22:22" x14ac:dyDescent="0.25">
      <c r="V2987" s="10"/>
    </row>
    <row r="2988" spans="22:22" x14ac:dyDescent="0.25">
      <c r="V2988" s="10"/>
    </row>
    <row r="2989" spans="22:22" x14ac:dyDescent="0.25">
      <c r="V2989" s="10"/>
    </row>
    <row r="2990" spans="22:22" x14ac:dyDescent="0.25">
      <c r="V2990" s="10"/>
    </row>
    <row r="2991" spans="22:22" x14ac:dyDescent="0.25">
      <c r="V2991" s="10"/>
    </row>
    <row r="2992" spans="22:22" x14ac:dyDescent="0.25">
      <c r="V2992" s="10"/>
    </row>
    <row r="2993" spans="22:22" x14ac:dyDescent="0.25">
      <c r="V2993" s="10"/>
    </row>
    <row r="2994" spans="22:22" x14ac:dyDescent="0.25">
      <c r="V2994" s="10"/>
    </row>
    <row r="2995" spans="22:22" x14ac:dyDescent="0.25">
      <c r="V2995" s="10"/>
    </row>
    <row r="2996" spans="22:22" x14ac:dyDescent="0.25">
      <c r="V2996" s="10"/>
    </row>
    <row r="2997" spans="22:22" x14ac:dyDescent="0.25">
      <c r="V2997" s="10"/>
    </row>
    <row r="2998" spans="22:22" x14ac:dyDescent="0.25">
      <c r="V2998" s="10"/>
    </row>
    <row r="2999" spans="22:22" x14ac:dyDescent="0.25">
      <c r="V2999" s="10"/>
    </row>
    <row r="3000" spans="22:22" x14ac:dyDescent="0.25">
      <c r="V3000" s="10"/>
    </row>
    <row r="3001" spans="22:22" x14ac:dyDescent="0.25">
      <c r="V3001" s="10"/>
    </row>
    <row r="3002" spans="22:22" x14ac:dyDescent="0.25">
      <c r="V3002" s="10"/>
    </row>
    <row r="3003" spans="22:22" x14ac:dyDescent="0.25">
      <c r="V3003" s="10"/>
    </row>
    <row r="3004" spans="22:22" x14ac:dyDescent="0.25">
      <c r="V3004" s="10"/>
    </row>
    <row r="3005" spans="22:22" x14ac:dyDescent="0.25">
      <c r="V3005" s="10"/>
    </row>
    <row r="3006" spans="22:22" x14ac:dyDescent="0.25">
      <c r="V3006" s="10"/>
    </row>
    <row r="3007" spans="22:22" x14ac:dyDescent="0.25">
      <c r="V3007" s="10"/>
    </row>
    <row r="3008" spans="22:22" x14ac:dyDescent="0.25">
      <c r="V3008" s="10"/>
    </row>
    <row r="3009" spans="22:22" x14ac:dyDescent="0.25">
      <c r="V3009" s="10"/>
    </row>
    <row r="3010" spans="22:22" x14ac:dyDescent="0.25">
      <c r="V3010" s="10"/>
    </row>
    <row r="3011" spans="22:22" x14ac:dyDescent="0.25">
      <c r="V3011" s="10"/>
    </row>
    <row r="3012" spans="22:22" x14ac:dyDescent="0.25">
      <c r="V3012" s="10"/>
    </row>
    <row r="3013" spans="22:22" x14ac:dyDescent="0.25">
      <c r="V3013" s="10"/>
    </row>
    <row r="3014" spans="22:22" x14ac:dyDescent="0.25">
      <c r="V3014" s="10"/>
    </row>
    <row r="3015" spans="22:22" x14ac:dyDescent="0.25">
      <c r="V3015" s="10"/>
    </row>
    <row r="3016" spans="22:22" x14ac:dyDescent="0.25">
      <c r="V3016" s="10"/>
    </row>
    <row r="3017" spans="22:22" x14ac:dyDescent="0.25">
      <c r="V3017" s="10"/>
    </row>
    <row r="3018" spans="22:22" x14ac:dyDescent="0.25">
      <c r="V3018" s="10"/>
    </row>
    <row r="3019" spans="22:22" x14ac:dyDescent="0.25">
      <c r="V3019" s="10"/>
    </row>
    <row r="3020" spans="22:22" x14ac:dyDescent="0.25">
      <c r="V3020" s="10"/>
    </row>
    <row r="3021" spans="22:22" x14ac:dyDescent="0.25">
      <c r="V3021" s="10"/>
    </row>
    <row r="3022" spans="22:22" x14ac:dyDescent="0.25">
      <c r="V3022" s="10"/>
    </row>
    <row r="3023" spans="22:22" x14ac:dyDescent="0.25">
      <c r="V3023" s="10"/>
    </row>
    <row r="3024" spans="22:22" x14ac:dyDescent="0.25">
      <c r="V3024" s="10"/>
    </row>
    <row r="3025" spans="22:22" x14ac:dyDescent="0.25">
      <c r="V3025" s="10"/>
    </row>
    <row r="3026" spans="22:22" x14ac:dyDescent="0.25">
      <c r="V3026" s="10"/>
    </row>
    <row r="3027" spans="22:22" x14ac:dyDescent="0.25">
      <c r="V3027" s="10"/>
    </row>
    <row r="3028" spans="22:22" x14ac:dyDescent="0.25">
      <c r="V3028" s="10"/>
    </row>
    <row r="3029" spans="22:22" x14ac:dyDescent="0.25">
      <c r="V3029" s="10"/>
    </row>
    <row r="3030" spans="22:22" x14ac:dyDescent="0.25">
      <c r="V3030" s="10"/>
    </row>
    <row r="3031" spans="22:22" x14ac:dyDescent="0.25">
      <c r="V3031" s="10"/>
    </row>
    <row r="3032" spans="22:22" x14ac:dyDescent="0.25">
      <c r="V3032" s="10"/>
    </row>
    <row r="3033" spans="22:22" x14ac:dyDescent="0.25">
      <c r="V3033" s="10"/>
    </row>
    <row r="3034" spans="22:22" x14ac:dyDescent="0.25">
      <c r="V3034" s="10"/>
    </row>
    <row r="3035" spans="22:22" x14ac:dyDescent="0.25">
      <c r="V3035" s="10"/>
    </row>
    <row r="3036" spans="22:22" x14ac:dyDescent="0.25">
      <c r="V3036" s="10"/>
    </row>
    <row r="3037" spans="22:22" x14ac:dyDescent="0.25">
      <c r="V3037" s="10"/>
    </row>
    <row r="3038" spans="22:22" x14ac:dyDescent="0.25">
      <c r="V3038" s="10"/>
    </row>
    <row r="3039" spans="22:22" x14ac:dyDescent="0.25">
      <c r="V3039" s="10"/>
    </row>
    <row r="3040" spans="22:22" x14ac:dyDescent="0.25">
      <c r="V3040" s="10"/>
    </row>
    <row r="3041" spans="22:22" x14ac:dyDescent="0.25">
      <c r="V3041" s="10"/>
    </row>
    <row r="3042" spans="22:22" x14ac:dyDescent="0.25">
      <c r="V3042" s="10"/>
    </row>
    <row r="3043" spans="22:22" x14ac:dyDescent="0.25">
      <c r="V3043" s="10"/>
    </row>
    <row r="3044" spans="22:22" x14ac:dyDescent="0.25">
      <c r="V3044" s="10"/>
    </row>
    <row r="3045" spans="22:22" x14ac:dyDescent="0.25">
      <c r="V3045" s="10"/>
    </row>
    <row r="3046" spans="22:22" x14ac:dyDescent="0.25">
      <c r="V3046" s="10"/>
    </row>
    <row r="3047" spans="22:22" x14ac:dyDescent="0.25">
      <c r="V3047" s="10"/>
    </row>
    <row r="3048" spans="22:22" x14ac:dyDescent="0.25">
      <c r="V3048" s="10"/>
    </row>
    <row r="3049" spans="22:22" x14ac:dyDescent="0.25">
      <c r="V3049" s="10"/>
    </row>
    <row r="3050" spans="22:22" x14ac:dyDescent="0.25">
      <c r="V3050" s="10"/>
    </row>
    <row r="3051" spans="22:22" x14ac:dyDescent="0.25">
      <c r="V3051" s="10"/>
    </row>
    <row r="3052" spans="22:22" x14ac:dyDescent="0.25">
      <c r="V3052" s="10"/>
    </row>
    <row r="3053" spans="22:22" x14ac:dyDescent="0.25">
      <c r="V3053" s="10"/>
    </row>
    <row r="3054" spans="22:22" x14ac:dyDescent="0.25">
      <c r="V3054" s="10"/>
    </row>
    <row r="3055" spans="22:22" x14ac:dyDescent="0.25">
      <c r="V3055" s="10"/>
    </row>
    <row r="3056" spans="22:22" x14ac:dyDescent="0.25">
      <c r="V3056" s="10"/>
    </row>
    <row r="3057" spans="22:22" x14ac:dyDescent="0.25">
      <c r="V3057" s="10"/>
    </row>
    <row r="3058" spans="22:22" x14ac:dyDescent="0.25">
      <c r="V3058" s="10"/>
    </row>
    <row r="3059" spans="22:22" x14ac:dyDescent="0.25">
      <c r="V3059" s="10"/>
    </row>
    <row r="3060" spans="22:22" x14ac:dyDescent="0.25">
      <c r="V3060" s="10"/>
    </row>
    <row r="3061" spans="22:22" x14ac:dyDescent="0.25">
      <c r="V3061" s="10"/>
    </row>
    <row r="3062" spans="22:22" x14ac:dyDescent="0.25">
      <c r="V3062" s="10"/>
    </row>
    <row r="3063" spans="22:22" x14ac:dyDescent="0.25">
      <c r="V3063" s="10"/>
    </row>
    <row r="3064" spans="22:22" x14ac:dyDescent="0.25">
      <c r="V3064" s="10"/>
    </row>
    <row r="3065" spans="22:22" x14ac:dyDescent="0.25">
      <c r="V3065" s="10"/>
    </row>
    <row r="3066" spans="22:22" x14ac:dyDescent="0.25">
      <c r="V3066" s="10"/>
    </row>
    <row r="3067" spans="22:22" x14ac:dyDescent="0.25">
      <c r="V3067" s="10"/>
    </row>
    <row r="3068" spans="22:22" x14ac:dyDescent="0.25">
      <c r="V3068" s="10"/>
    </row>
    <row r="3069" spans="22:22" x14ac:dyDescent="0.25">
      <c r="V3069" s="10"/>
    </row>
    <row r="3070" spans="22:22" x14ac:dyDescent="0.25">
      <c r="V3070" s="10"/>
    </row>
    <row r="3071" spans="22:22" x14ac:dyDescent="0.25">
      <c r="V3071" s="10"/>
    </row>
    <row r="3072" spans="22:22" x14ac:dyDescent="0.25">
      <c r="V3072" s="10"/>
    </row>
    <row r="3073" spans="22:22" x14ac:dyDescent="0.25">
      <c r="V3073" s="10"/>
    </row>
    <row r="3074" spans="22:22" x14ac:dyDescent="0.25">
      <c r="V3074" s="10"/>
    </row>
    <row r="3075" spans="22:22" x14ac:dyDescent="0.25">
      <c r="V3075" s="10"/>
    </row>
    <row r="3076" spans="22:22" x14ac:dyDescent="0.25">
      <c r="V3076" s="10"/>
    </row>
    <row r="3077" spans="22:22" x14ac:dyDescent="0.25">
      <c r="V3077" s="10"/>
    </row>
    <row r="3078" spans="22:22" x14ac:dyDescent="0.25">
      <c r="V3078" s="10"/>
    </row>
    <row r="3079" spans="22:22" x14ac:dyDescent="0.25">
      <c r="V3079" s="10"/>
    </row>
    <row r="3080" spans="22:22" x14ac:dyDescent="0.25">
      <c r="V3080" s="10"/>
    </row>
    <row r="3081" spans="22:22" x14ac:dyDescent="0.25">
      <c r="V3081" s="10"/>
    </row>
    <row r="3082" spans="22:22" x14ac:dyDescent="0.25">
      <c r="V3082" s="10"/>
    </row>
    <row r="3083" spans="22:22" x14ac:dyDescent="0.25">
      <c r="V3083" s="10"/>
    </row>
    <row r="3084" spans="22:22" x14ac:dyDescent="0.25">
      <c r="V3084" s="10"/>
    </row>
    <row r="3085" spans="22:22" x14ac:dyDescent="0.25">
      <c r="V3085" s="10"/>
    </row>
    <row r="3086" spans="22:22" x14ac:dyDescent="0.25">
      <c r="V3086" s="10"/>
    </row>
    <row r="3087" spans="22:22" x14ac:dyDescent="0.25">
      <c r="V3087" s="10"/>
    </row>
    <row r="3088" spans="22:22" x14ac:dyDescent="0.25">
      <c r="V3088" s="10"/>
    </row>
    <row r="3089" spans="22:22" x14ac:dyDescent="0.25">
      <c r="V3089" s="10"/>
    </row>
    <row r="3090" spans="22:22" x14ac:dyDescent="0.25">
      <c r="V3090" s="10"/>
    </row>
    <row r="3091" spans="22:22" x14ac:dyDescent="0.25">
      <c r="V3091" s="10"/>
    </row>
    <row r="3092" spans="22:22" x14ac:dyDescent="0.25">
      <c r="V3092" s="10"/>
    </row>
    <row r="3093" spans="22:22" x14ac:dyDescent="0.25">
      <c r="V3093" s="10"/>
    </row>
    <row r="3094" spans="22:22" x14ac:dyDescent="0.25">
      <c r="V3094" s="10"/>
    </row>
    <row r="3095" spans="22:22" x14ac:dyDescent="0.25">
      <c r="V3095" s="10"/>
    </row>
    <row r="3096" spans="22:22" x14ac:dyDescent="0.25">
      <c r="V3096" s="10"/>
    </row>
    <row r="3097" spans="22:22" x14ac:dyDescent="0.25">
      <c r="V3097" s="10"/>
    </row>
    <row r="3098" spans="22:22" x14ac:dyDescent="0.25">
      <c r="V3098" s="10"/>
    </row>
    <row r="3099" spans="22:22" x14ac:dyDescent="0.25">
      <c r="V3099" s="10"/>
    </row>
    <row r="3100" spans="22:22" x14ac:dyDescent="0.25">
      <c r="V3100" s="10"/>
    </row>
    <row r="3101" spans="22:22" x14ac:dyDescent="0.25">
      <c r="V3101" s="10"/>
    </row>
    <row r="3102" spans="22:22" x14ac:dyDescent="0.25">
      <c r="V3102" s="10"/>
    </row>
    <row r="3103" spans="22:22" x14ac:dyDescent="0.25">
      <c r="V3103" s="10"/>
    </row>
    <row r="3104" spans="22:22" x14ac:dyDescent="0.25">
      <c r="V3104" s="10"/>
    </row>
    <row r="3105" spans="22:22" x14ac:dyDescent="0.25">
      <c r="V3105" s="10"/>
    </row>
    <row r="3106" spans="22:22" x14ac:dyDescent="0.25">
      <c r="V3106" s="10"/>
    </row>
    <row r="3107" spans="22:22" x14ac:dyDescent="0.25">
      <c r="V3107" s="10"/>
    </row>
    <row r="3108" spans="22:22" x14ac:dyDescent="0.25">
      <c r="V3108" s="10"/>
    </row>
    <row r="3109" spans="22:22" x14ac:dyDescent="0.25">
      <c r="V3109" s="10"/>
    </row>
    <row r="3110" spans="22:22" x14ac:dyDescent="0.25">
      <c r="V3110" s="10"/>
    </row>
    <row r="3111" spans="22:22" x14ac:dyDescent="0.25">
      <c r="V3111" s="10"/>
    </row>
    <row r="3112" spans="22:22" x14ac:dyDescent="0.25">
      <c r="V3112" s="10"/>
    </row>
    <row r="3113" spans="22:22" x14ac:dyDescent="0.25">
      <c r="V3113" s="10"/>
    </row>
    <row r="3114" spans="22:22" x14ac:dyDescent="0.25">
      <c r="V3114" s="10"/>
    </row>
    <row r="3115" spans="22:22" x14ac:dyDescent="0.25">
      <c r="V3115" s="10"/>
    </row>
    <row r="3116" spans="22:22" x14ac:dyDescent="0.25">
      <c r="V3116" s="10"/>
    </row>
    <row r="3117" spans="22:22" x14ac:dyDescent="0.25">
      <c r="V3117" s="10"/>
    </row>
    <row r="3118" spans="22:22" x14ac:dyDescent="0.25">
      <c r="V3118" s="10"/>
    </row>
    <row r="3119" spans="22:22" x14ac:dyDescent="0.25">
      <c r="V3119" s="10"/>
    </row>
    <row r="3120" spans="22:22" x14ac:dyDescent="0.25">
      <c r="V3120" s="10"/>
    </row>
    <row r="3121" spans="22:22" x14ac:dyDescent="0.25">
      <c r="V3121" s="10"/>
    </row>
    <row r="3122" spans="22:22" x14ac:dyDescent="0.25">
      <c r="V3122" s="10"/>
    </row>
    <row r="3123" spans="22:22" x14ac:dyDescent="0.25">
      <c r="V3123" s="10"/>
    </row>
    <row r="3124" spans="22:22" x14ac:dyDescent="0.25">
      <c r="V3124" s="10"/>
    </row>
    <row r="3125" spans="22:22" x14ac:dyDescent="0.25">
      <c r="V3125" s="10"/>
    </row>
    <row r="3126" spans="22:22" x14ac:dyDescent="0.25">
      <c r="V3126" s="10"/>
    </row>
    <row r="3127" spans="22:22" x14ac:dyDescent="0.25">
      <c r="V3127" s="10"/>
    </row>
    <row r="3128" spans="22:22" x14ac:dyDescent="0.25">
      <c r="V3128" s="10"/>
    </row>
    <row r="3129" spans="22:22" x14ac:dyDescent="0.25">
      <c r="V3129" s="10"/>
    </row>
    <row r="3130" spans="22:22" x14ac:dyDescent="0.25">
      <c r="V3130" s="10"/>
    </row>
    <row r="3131" spans="22:22" x14ac:dyDescent="0.25">
      <c r="V3131" s="10"/>
    </row>
    <row r="3132" spans="22:22" x14ac:dyDescent="0.25">
      <c r="V3132" s="10"/>
    </row>
    <row r="3133" spans="22:22" x14ac:dyDescent="0.25">
      <c r="V3133" s="10"/>
    </row>
    <row r="3134" spans="22:22" x14ac:dyDescent="0.25">
      <c r="V3134" s="10"/>
    </row>
    <row r="3135" spans="22:22" x14ac:dyDescent="0.25">
      <c r="V3135" s="10"/>
    </row>
    <row r="3136" spans="22:22" x14ac:dyDescent="0.25">
      <c r="V3136" s="10"/>
    </row>
    <row r="3137" spans="22:22" x14ac:dyDescent="0.25">
      <c r="V3137" s="10"/>
    </row>
    <row r="3138" spans="22:22" x14ac:dyDescent="0.25">
      <c r="V3138" s="10"/>
    </row>
    <row r="3139" spans="22:22" x14ac:dyDescent="0.25">
      <c r="V3139" s="10"/>
    </row>
    <row r="3140" spans="22:22" x14ac:dyDescent="0.25">
      <c r="V3140" s="10"/>
    </row>
    <row r="3141" spans="22:22" x14ac:dyDescent="0.25">
      <c r="V3141" s="10"/>
    </row>
    <row r="3142" spans="22:22" x14ac:dyDescent="0.25">
      <c r="V3142" s="10"/>
    </row>
    <row r="3143" spans="22:22" x14ac:dyDescent="0.25">
      <c r="V3143" s="10"/>
    </row>
    <row r="3144" spans="22:22" x14ac:dyDescent="0.25">
      <c r="V3144" s="10"/>
    </row>
    <row r="3145" spans="22:22" x14ac:dyDescent="0.25">
      <c r="V3145" s="10"/>
    </row>
    <row r="3146" spans="22:22" x14ac:dyDescent="0.25">
      <c r="V3146" s="10"/>
    </row>
    <row r="3147" spans="22:22" x14ac:dyDescent="0.25">
      <c r="V3147" s="10"/>
    </row>
    <row r="3148" spans="22:22" x14ac:dyDescent="0.25">
      <c r="V3148" s="10"/>
    </row>
    <row r="3149" spans="22:22" x14ac:dyDescent="0.25">
      <c r="V3149" s="10"/>
    </row>
    <row r="3150" spans="22:22" x14ac:dyDescent="0.25">
      <c r="V3150" s="10"/>
    </row>
    <row r="3151" spans="22:22" x14ac:dyDescent="0.25">
      <c r="V3151" s="10"/>
    </row>
    <row r="3152" spans="22:22" x14ac:dyDescent="0.25">
      <c r="V3152" s="10"/>
    </row>
    <row r="3153" spans="22:22" x14ac:dyDescent="0.25">
      <c r="V3153" s="10"/>
    </row>
    <row r="3154" spans="22:22" x14ac:dyDescent="0.25">
      <c r="V3154" s="10"/>
    </row>
    <row r="3155" spans="22:22" x14ac:dyDescent="0.25">
      <c r="V3155" s="10"/>
    </row>
    <row r="3156" spans="22:22" x14ac:dyDescent="0.25">
      <c r="V3156" s="10"/>
    </row>
    <row r="3157" spans="22:22" x14ac:dyDescent="0.25">
      <c r="V3157" s="10"/>
    </row>
    <row r="3158" spans="22:22" x14ac:dyDescent="0.25">
      <c r="V3158" s="10"/>
    </row>
    <row r="3159" spans="22:22" x14ac:dyDescent="0.25">
      <c r="V3159" s="10"/>
    </row>
    <row r="3160" spans="22:22" x14ac:dyDescent="0.25">
      <c r="V3160" s="10"/>
    </row>
    <row r="3161" spans="22:22" x14ac:dyDescent="0.25">
      <c r="V3161" s="10"/>
    </row>
    <row r="3162" spans="22:22" x14ac:dyDescent="0.25">
      <c r="V3162" s="10"/>
    </row>
    <row r="3163" spans="22:22" x14ac:dyDescent="0.25">
      <c r="V3163" s="10"/>
    </row>
    <row r="3164" spans="22:22" x14ac:dyDescent="0.25">
      <c r="V3164" s="10"/>
    </row>
    <row r="3165" spans="22:22" x14ac:dyDescent="0.25">
      <c r="V3165" s="10"/>
    </row>
    <row r="3166" spans="22:22" x14ac:dyDescent="0.25">
      <c r="V3166" s="10"/>
    </row>
    <row r="3167" spans="22:22" x14ac:dyDescent="0.25">
      <c r="V3167" s="10"/>
    </row>
    <row r="3168" spans="22:22" x14ac:dyDescent="0.25">
      <c r="V3168" s="10"/>
    </row>
    <row r="3169" spans="22:22" x14ac:dyDescent="0.25">
      <c r="V3169" s="10"/>
    </row>
    <row r="3170" spans="22:22" x14ac:dyDescent="0.25">
      <c r="V3170" s="10"/>
    </row>
    <row r="3171" spans="22:22" x14ac:dyDescent="0.25">
      <c r="V3171" s="10"/>
    </row>
    <row r="3172" spans="22:22" x14ac:dyDescent="0.25">
      <c r="V3172" s="10"/>
    </row>
    <row r="3173" spans="22:22" x14ac:dyDescent="0.25">
      <c r="V3173" s="10"/>
    </row>
    <row r="3174" spans="22:22" x14ac:dyDescent="0.25">
      <c r="V3174" s="10"/>
    </row>
    <row r="3175" spans="22:22" x14ac:dyDescent="0.25">
      <c r="V3175" s="10"/>
    </row>
    <row r="3176" spans="22:22" x14ac:dyDescent="0.25">
      <c r="V3176" s="10"/>
    </row>
    <row r="3177" spans="22:22" x14ac:dyDescent="0.25">
      <c r="V3177" s="10"/>
    </row>
    <row r="3178" spans="22:22" x14ac:dyDescent="0.25">
      <c r="V3178" s="10"/>
    </row>
    <row r="3179" spans="22:22" x14ac:dyDescent="0.25">
      <c r="V3179" s="10"/>
    </row>
    <row r="3180" spans="22:22" x14ac:dyDescent="0.25">
      <c r="V3180" s="10"/>
    </row>
    <row r="3181" spans="22:22" x14ac:dyDescent="0.25">
      <c r="V3181" s="10"/>
    </row>
    <row r="3182" spans="22:22" x14ac:dyDescent="0.25">
      <c r="V3182" s="10"/>
    </row>
    <row r="3183" spans="22:22" x14ac:dyDescent="0.25">
      <c r="V3183" s="10"/>
    </row>
    <row r="3184" spans="22:22" x14ac:dyDescent="0.25">
      <c r="V3184" s="10"/>
    </row>
    <row r="3185" spans="22:22" x14ac:dyDescent="0.25">
      <c r="V3185" s="10"/>
    </row>
    <row r="3186" spans="22:22" x14ac:dyDescent="0.25">
      <c r="V3186" s="10"/>
    </row>
    <row r="3187" spans="22:22" x14ac:dyDescent="0.25">
      <c r="V3187" s="10"/>
    </row>
    <row r="3188" spans="22:22" x14ac:dyDescent="0.25">
      <c r="V3188" s="10"/>
    </row>
    <row r="3189" spans="22:22" x14ac:dyDescent="0.25">
      <c r="V3189" s="10"/>
    </row>
    <row r="3190" spans="22:22" x14ac:dyDescent="0.25">
      <c r="V3190" s="10"/>
    </row>
    <row r="3191" spans="22:22" x14ac:dyDescent="0.25">
      <c r="V3191" s="10"/>
    </row>
    <row r="3192" spans="22:22" x14ac:dyDescent="0.25">
      <c r="V3192" s="10"/>
    </row>
    <row r="3193" spans="22:22" x14ac:dyDescent="0.25">
      <c r="V3193" s="10"/>
    </row>
    <row r="3194" spans="22:22" x14ac:dyDescent="0.25">
      <c r="V3194" s="10"/>
    </row>
    <row r="3195" spans="22:22" x14ac:dyDescent="0.25">
      <c r="V3195" s="10"/>
    </row>
    <row r="3196" spans="22:22" x14ac:dyDescent="0.25">
      <c r="V3196" s="10"/>
    </row>
    <row r="3197" spans="22:22" x14ac:dyDescent="0.25">
      <c r="V3197" s="10"/>
    </row>
    <row r="3198" spans="22:22" x14ac:dyDescent="0.25">
      <c r="V3198" s="10"/>
    </row>
    <row r="3199" spans="22:22" x14ac:dyDescent="0.25">
      <c r="V3199" s="10"/>
    </row>
    <row r="3200" spans="22:22" x14ac:dyDescent="0.25">
      <c r="V3200" s="10"/>
    </row>
    <row r="3201" spans="22:22" x14ac:dyDescent="0.25">
      <c r="V3201" s="10"/>
    </row>
    <row r="3202" spans="22:22" x14ac:dyDescent="0.25">
      <c r="V3202" s="10"/>
    </row>
    <row r="3203" spans="22:22" x14ac:dyDescent="0.25">
      <c r="V3203" s="10"/>
    </row>
    <row r="3204" spans="22:22" x14ac:dyDescent="0.25">
      <c r="V3204" s="10"/>
    </row>
    <row r="3205" spans="22:22" x14ac:dyDescent="0.25">
      <c r="V3205" s="10"/>
    </row>
    <row r="3206" spans="22:22" x14ac:dyDescent="0.25">
      <c r="V3206" s="10"/>
    </row>
    <row r="3207" spans="22:22" x14ac:dyDescent="0.25">
      <c r="V3207" s="10"/>
    </row>
    <row r="3208" spans="22:22" x14ac:dyDescent="0.25">
      <c r="V3208" s="10"/>
    </row>
    <row r="3209" spans="22:22" x14ac:dyDescent="0.25">
      <c r="V3209" s="10"/>
    </row>
    <row r="3210" spans="22:22" x14ac:dyDescent="0.25">
      <c r="V3210" s="10"/>
    </row>
    <row r="3211" spans="22:22" x14ac:dyDescent="0.25">
      <c r="V3211" s="10"/>
    </row>
    <row r="3212" spans="22:22" x14ac:dyDescent="0.25">
      <c r="V3212" s="10"/>
    </row>
    <row r="3213" spans="22:22" x14ac:dyDescent="0.25">
      <c r="V3213" s="10"/>
    </row>
    <row r="3214" spans="22:22" x14ac:dyDescent="0.25">
      <c r="V3214" s="10"/>
    </row>
    <row r="3215" spans="22:22" x14ac:dyDescent="0.25">
      <c r="V3215" s="10"/>
    </row>
    <row r="3216" spans="22:22" x14ac:dyDescent="0.25">
      <c r="V3216" s="10"/>
    </row>
    <row r="3217" spans="22:22" x14ac:dyDescent="0.25">
      <c r="V3217" s="10"/>
    </row>
    <row r="3218" spans="22:22" x14ac:dyDescent="0.25">
      <c r="V3218" s="10"/>
    </row>
    <row r="3219" spans="22:22" x14ac:dyDescent="0.25">
      <c r="V3219" s="10"/>
    </row>
    <row r="3220" spans="22:22" x14ac:dyDescent="0.25">
      <c r="V3220" s="10"/>
    </row>
    <row r="3221" spans="22:22" x14ac:dyDescent="0.25">
      <c r="V3221" s="10"/>
    </row>
    <row r="3222" spans="22:22" x14ac:dyDescent="0.25">
      <c r="V3222" s="10"/>
    </row>
    <row r="3223" spans="22:22" x14ac:dyDescent="0.25">
      <c r="V3223" s="10"/>
    </row>
    <row r="3224" spans="22:22" x14ac:dyDescent="0.25">
      <c r="V3224" s="10"/>
    </row>
    <row r="3225" spans="22:22" x14ac:dyDescent="0.25">
      <c r="V3225" s="10"/>
    </row>
    <row r="3226" spans="22:22" x14ac:dyDescent="0.25">
      <c r="V3226" s="10"/>
    </row>
    <row r="3227" spans="22:22" x14ac:dyDescent="0.25">
      <c r="V3227" s="10"/>
    </row>
    <row r="3228" spans="22:22" x14ac:dyDescent="0.25">
      <c r="V3228" s="10"/>
    </row>
    <row r="3229" spans="22:22" x14ac:dyDescent="0.25">
      <c r="V3229" s="10"/>
    </row>
    <row r="3230" spans="22:22" x14ac:dyDescent="0.25">
      <c r="V3230" s="10"/>
    </row>
    <row r="3231" spans="22:22" x14ac:dyDescent="0.25">
      <c r="V3231" s="10"/>
    </row>
    <row r="3232" spans="22:22" x14ac:dyDescent="0.25">
      <c r="V3232" s="10"/>
    </row>
    <row r="3233" spans="22:22" x14ac:dyDescent="0.25">
      <c r="V3233" s="10"/>
    </row>
    <row r="3234" spans="22:22" x14ac:dyDescent="0.25">
      <c r="V3234" s="10"/>
    </row>
    <row r="3235" spans="22:22" x14ac:dyDescent="0.25">
      <c r="V3235" s="10"/>
    </row>
    <row r="3236" spans="22:22" x14ac:dyDescent="0.25">
      <c r="V3236" s="10"/>
    </row>
    <row r="3237" spans="22:22" x14ac:dyDescent="0.25">
      <c r="V3237" s="10"/>
    </row>
    <row r="3238" spans="22:22" x14ac:dyDescent="0.25">
      <c r="V3238" s="10"/>
    </row>
    <row r="3239" spans="22:22" x14ac:dyDescent="0.25">
      <c r="V3239" s="10"/>
    </row>
    <row r="3240" spans="22:22" x14ac:dyDescent="0.25">
      <c r="V3240" s="10"/>
    </row>
    <row r="3241" spans="22:22" x14ac:dyDescent="0.25">
      <c r="V3241" s="10"/>
    </row>
    <row r="3242" spans="22:22" x14ac:dyDescent="0.25">
      <c r="V3242" s="10"/>
    </row>
    <row r="3243" spans="22:22" x14ac:dyDescent="0.25">
      <c r="V3243" s="10"/>
    </row>
    <row r="3244" spans="22:22" x14ac:dyDescent="0.25">
      <c r="V3244" s="10"/>
    </row>
    <row r="3245" spans="22:22" x14ac:dyDescent="0.25">
      <c r="V3245" s="10"/>
    </row>
    <row r="3246" spans="22:22" x14ac:dyDescent="0.25">
      <c r="V3246" s="10"/>
    </row>
    <row r="3247" spans="22:22" x14ac:dyDescent="0.25">
      <c r="V3247" s="10"/>
    </row>
    <row r="3248" spans="22:22" x14ac:dyDescent="0.25">
      <c r="V3248" s="10"/>
    </row>
    <row r="3249" spans="22:22" x14ac:dyDescent="0.25">
      <c r="V3249" s="10"/>
    </row>
    <row r="3250" spans="22:22" x14ac:dyDescent="0.25">
      <c r="V3250" s="10"/>
    </row>
    <row r="3251" spans="22:22" x14ac:dyDescent="0.25">
      <c r="V3251" s="10"/>
    </row>
    <row r="3252" spans="22:22" x14ac:dyDescent="0.25">
      <c r="V3252" s="10"/>
    </row>
    <row r="3253" spans="22:22" x14ac:dyDescent="0.25">
      <c r="V3253" s="10"/>
    </row>
    <row r="3254" spans="22:22" x14ac:dyDescent="0.25">
      <c r="V3254" s="10"/>
    </row>
    <row r="3255" spans="22:22" x14ac:dyDescent="0.25">
      <c r="V3255" s="10"/>
    </row>
    <row r="3256" spans="22:22" x14ac:dyDescent="0.25">
      <c r="V3256" s="10"/>
    </row>
    <row r="3257" spans="22:22" x14ac:dyDescent="0.25">
      <c r="V3257" s="10"/>
    </row>
    <row r="3258" spans="22:22" x14ac:dyDescent="0.25">
      <c r="V3258" s="10"/>
    </row>
    <row r="3259" spans="22:22" x14ac:dyDescent="0.25">
      <c r="V3259" s="10"/>
    </row>
    <row r="3260" spans="22:22" x14ac:dyDescent="0.25">
      <c r="V3260" s="10"/>
    </row>
    <row r="3261" spans="22:22" x14ac:dyDescent="0.25">
      <c r="V3261" s="10"/>
    </row>
    <row r="3262" spans="22:22" x14ac:dyDescent="0.25">
      <c r="V3262" s="10"/>
    </row>
    <row r="3263" spans="22:22" x14ac:dyDescent="0.25">
      <c r="V3263" s="10"/>
    </row>
    <row r="3264" spans="22:22" x14ac:dyDescent="0.25">
      <c r="V3264" s="10"/>
    </row>
    <row r="3265" spans="22:22" x14ac:dyDescent="0.25">
      <c r="V3265" s="10"/>
    </row>
    <row r="3266" spans="22:22" x14ac:dyDescent="0.25">
      <c r="V3266" s="10"/>
    </row>
    <row r="3267" spans="22:22" x14ac:dyDescent="0.25">
      <c r="V3267" s="10"/>
    </row>
    <row r="3268" spans="22:22" x14ac:dyDescent="0.25">
      <c r="V3268" s="10"/>
    </row>
    <row r="3269" spans="22:22" x14ac:dyDescent="0.25">
      <c r="V3269" s="10"/>
    </row>
    <row r="3270" spans="22:22" x14ac:dyDescent="0.25">
      <c r="V3270" s="10"/>
    </row>
    <row r="3271" spans="22:22" x14ac:dyDescent="0.25">
      <c r="V3271" s="10"/>
    </row>
    <row r="3272" spans="22:22" x14ac:dyDescent="0.25">
      <c r="V3272" s="10"/>
    </row>
    <row r="3273" spans="22:22" x14ac:dyDescent="0.25">
      <c r="V3273" s="10"/>
    </row>
    <row r="3274" spans="22:22" x14ac:dyDescent="0.25">
      <c r="V3274" s="10"/>
    </row>
    <row r="3275" spans="22:22" x14ac:dyDescent="0.25">
      <c r="V3275" s="10"/>
    </row>
    <row r="3276" spans="22:22" x14ac:dyDescent="0.25">
      <c r="V3276" s="10"/>
    </row>
    <row r="3277" spans="22:22" x14ac:dyDescent="0.25">
      <c r="V3277" s="10"/>
    </row>
    <row r="3278" spans="22:22" x14ac:dyDescent="0.25">
      <c r="V3278" s="10"/>
    </row>
    <row r="3279" spans="22:22" x14ac:dyDescent="0.25">
      <c r="V3279" s="10"/>
    </row>
    <row r="3280" spans="22:22" x14ac:dyDescent="0.25">
      <c r="V3280" s="10"/>
    </row>
    <row r="3281" spans="22:22" x14ac:dyDescent="0.25">
      <c r="V3281" s="10"/>
    </row>
    <row r="3282" spans="22:22" x14ac:dyDescent="0.25">
      <c r="V3282" s="10"/>
    </row>
    <row r="3283" spans="22:22" x14ac:dyDescent="0.25">
      <c r="V3283" s="10"/>
    </row>
    <row r="3284" spans="22:22" x14ac:dyDescent="0.25">
      <c r="V3284" s="10"/>
    </row>
    <row r="3285" spans="22:22" x14ac:dyDescent="0.25">
      <c r="V3285" s="10"/>
    </row>
    <row r="3286" spans="22:22" x14ac:dyDescent="0.25">
      <c r="V3286" s="10"/>
    </row>
    <row r="3287" spans="22:22" x14ac:dyDescent="0.25">
      <c r="V3287" s="10"/>
    </row>
    <row r="3288" spans="22:22" x14ac:dyDescent="0.25">
      <c r="V3288" s="10"/>
    </row>
    <row r="3289" spans="22:22" x14ac:dyDescent="0.25">
      <c r="V3289" s="10"/>
    </row>
    <row r="3290" spans="22:22" x14ac:dyDescent="0.25">
      <c r="V3290" s="10"/>
    </row>
    <row r="3291" spans="22:22" x14ac:dyDescent="0.25">
      <c r="V3291" s="10"/>
    </row>
    <row r="3292" spans="22:22" x14ac:dyDescent="0.25">
      <c r="V3292" s="10"/>
    </row>
    <row r="3293" spans="22:22" x14ac:dyDescent="0.25">
      <c r="V3293" s="10"/>
    </row>
    <row r="3294" spans="22:22" x14ac:dyDescent="0.25">
      <c r="V3294" s="10"/>
    </row>
    <row r="3295" spans="22:22" x14ac:dyDescent="0.25">
      <c r="V3295" s="10"/>
    </row>
    <row r="3296" spans="22:22" x14ac:dyDescent="0.25">
      <c r="V3296" s="10"/>
    </row>
    <row r="3297" spans="22:22" x14ac:dyDescent="0.25">
      <c r="V3297" s="10"/>
    </row>
    <row r="3298" spans="22:22" x14ac:dyDescent="0.25">
      <c r="V3298" s="10"/>
    </row>
    <row r="3299" spans="22:22" x14ac:dyDescent="0.25">
      <c r="V3299" s="10"/>
    </row>
    <row r="3300" spans="22:22" x14ac:dyDescent="0.25">
      <c r="V3300" s="10"/>
    </row>
    <row r="3301" spans="22:22" x14ac:dyDescent="0.25">
      <c r="V3301" s="10"/>
    </row>
    <row r="3302" spans="22:22" x14ac:dyDescent="0.25">
      <c r="V3302" s="10"/>
    </row>
    <row r="3303" spans="22:22" x14ac:dyDescent="0.25">
      <c r="V3303" s="10"/>
    </row>
    <row r="3304" spans="22:22" x14ac:dyDescent="0.25">
      <c r="V3304" s="10"/>
    </row>
    <row r="3305" spans="22:22" x14ac:dyDescent="0.25">
      <c r="V3305" s="10"/>
    </row>
    <row r="3306" spans="22:22" x14ac:dyDescent="0.25">
      <c r="V3306" s="10"/>
    </row>
    <row r="3307" spans="22:22" x14ac:dyDescent="0.25">
      <c r="V3307" s="10"/>
    </row>
    <row r="3308" spans="22:22" x14ac:dyDescent="0.25">
      <c r="V3308" s="10"/>
    </row>
    <row r="3309" spans="22:22" x14ac:dyDescent="0.25">
      <c r="V3309" s="10"/>
    </row>
    <row r="3310" spans="22:22" x14ac:dyDescent="0.25">
      <c r="V3310" s="10"/>
    </row>
    <row r="3311" spans="22:22" x14ac:dyDescent="0.25">
      <c r="V3311" s="10"/>
    </row>
    <row r="3312" spans="22:22" x14ac:dyDescent="0.25">
      <c r="V3312" s="10"/>
    </row>
    <row r="3313" spans="22:22" x14ac:dyDescent="0.25">
      <c r="V3313" s="10"/>
    </row>
    <row r="3314" spans="22:22" x14ac:dyDescent="0.25">
      <c r="V3314" s="10"/>
    </row>
    <row r="3315" spans="22:22" x14ac:dyDescent="0.25">
      <c r="V3315" s="10"/>
    </row>
    <row r="3316" spans="22:22" x14ac:dyDescent="0.25">
      <c r="V3316" s="10"/>
    </row>
    <row r="3317" spans="22:22" x14ac:dyDescent="0.25">
      <c r="V3317" s="10"/>
    </row>
    <row r="3318" spans="22:22" x14ac:dyDescent="0.25">
      <c r="V3318" s="10"/>
    </row>
    <row r="3319" spans="22:22" x14ac:dyDescent="0.25">
      <c r="V3319" s="10"/>
    </row>
    <row r="3320" spans="22:22" x14ac:dyDescent="0.25">
      <c r="V3320" s="10"/>
    </row>
    <row r="3321" spans="22:22" x14ac:dyDescent="0.25">
      <c r="V3321" s="10"/>
    </row>
    <row r="3322" spans="22:22" x14ac:dyDescent="0.25">
      <c r="V3322" s="10"/>
    </row>
    <row r="3323" spans="22:22" x14ac:dyDescent="0.25">
      <c r="V3323" s="10"/>
    </row>
    <row r="3324" spans="22:22" x14ac:dyDescent="0.25">
      <c r="V3324" s="10"/>
    </row>
    <row r="3325" spans="22:22" x14ac:dyDescent="0.25">
      <c r="V3325" s="10"/>
    </row>
    <row r="3326" spans="22:22" x14ac:dyDescent="0.25">
      <c r="V3326" s="10"/>
    </row>
    <row r="3327" spans="22:22" x14ac:dyDescent="0.25">
      <c r="V3327" s="10"/>
    </row>
    <row r="3328" spans="22:22" x14ac:dyDescent="0.25">
      <c r="V3328" s="10"/>
    </row>
    <row r="3329" spans="22:22" x14ac:dyDescent="0.25">
      <c r="V3329" s="10"/>
    </row>
    <row r="3330" spans="22:22" x14ac:dyDescent="0.25">
      <c r="V3330" s="10"/>
    </row>
    <row r="3331" spans="22:22" x14ac:dyDescent="0.25">
      <c r="V3331" s="10"/>
    </row>
    <row r="3332" spans="22:22" x14ac:dyDescent="0.25">
      <c r="V3332" s="10"/>
    </row>
    <row r="3333" spans="22:22" x14ac:dyDescent="0.25">
      <c r="V3333" s="10"/>
    </row>
    <row r="3334" spans="22:22" x14ac:dyDescent="0.25">
      <c r="V3334" s="10"/>
    </row>
    <row r="3335" spans="22:22" x14ac:dyDescent="0.25">
      <c r="V3335" s="10"/>
    </row>
    <row r="3336" spans="22:22" x14ac:dyDescent="0.25">
      <c r="V3336" s="10"/>
    </row>
    <row r="3337" spans="22:22" x14ac:dyDescent="0.25">
      <c r="V3337" s="10"/>
    </row>
    <row r="3338" spans="22:22" x14ac:dyDescent="0.25">
      <c r="V3338" s="10"/>
    </row>
    <row r="3339" spans="22:22" x14ac:dyDescent="0.25">
      <c r="V3339" s="10"/>
    </row>
    <row r="3340" spans="22:22" x14ac:dyDescent="0.25">
      <c r="V3340" s="10"/>
    </row>
    <row r="3341" spans="22:22" x14ac:dyDescent="0.25">
      <c r="V3341" s="10"/>
    </row>
    <row r="3342" spans="22:22" x14ac:dyDescent="0.25">
      <c r="V3342" s="10"/>
    </row>
    <row r="3343" spans="22:22" x14ac:dyDescent="0.25">
      <c r="V3343" s="10"/>
    </row>
    <row r="3344" spans="22:22" x14ac:dyDescent="0.25">
      <c r="V3344" s="10"/>
    </row>
    <row r="3345" spans="22:22" x14ac:dyDescent="0.25">
      <c r="V3345" s="10"/>
    </row>
    <row r="3346" spans="22:22" x14ac:dyDescent="0.25">
      <c r="V3346" s="10"/>
    </row>
    <row r="3347" spans="22:22" x14ac:dyDescent="0.25">
      <c r="V3347" s="10"/>
    </row>
    <row r="3348" spans="22:22" x14ac:dyDescent="0.25">
      <c r="V3348" s="10"/>
    </row>
    <row r="3349" spans="22:22" x14ac:dyDescent="0.25">
      <c r="V3349" s="10"/>
    </row>
    <row r="3350" spans="22:22" x14ac:dyDescent="0.25">
      <c r="V3350" s="10"/>
    </row>
    <row r="3351" spans="22:22" x14ac:dyDescent="0.25">
      <c r="V3351" s="10"/>
    </row>
    <row r="3352" spans="22:22" x14ac:dyDescent="0.25">
      <c r="V3352" s="10"/>
    </row>
    <row r="3353" spans="22:22" x14ac:dyDescent="0.25">
      <c r="V3353" s="10"/>
    </row>
    <row r="3354" spans="22:22" x14ac:dyDescent="0.25">
      <c r="V3354" s="10"/>
    </row>
    <row r="3355" spans="22:22" x14ac:dyDescent="0.25">
      <c r="V3355" s="10"/>
    </row>
    <row r="3356" spans="22:22" x14ac:dyDescent="0.25">
      <c r="V3356" s="10"/>
    </row>
    <row r="3357" spans="22:22" x14ac:dyDescent="0.25">
      <c r="V3357" s="10"/>
    </row>
    <row r="3358" spans="22:22" x14ac:dyDescent="0.25">
      <c r="V3358" s="10"/>
    </row>
    <row r="3359" spans="22:22" x14ac:dyDescent="0.25">
      <c r="V3359" s="10"/>
    </row>
    <row r="3360" spans="22:22" x14ac:dyDescent="0.25">
      <c r="V3360" s="10"/>
    </row>
    <row r="3361" spans="22:22" x14ac:dyDescent="0.25">
      <c r="V3361" s="10"/>
    </row>
    <row r="3362" spans="22:22" x14ac:dyDescent="0.25">
      <c r="V3362" s="10"/>
    </row>
    <row r="3363" spans="22:22" x14ac:dyDescent="0.25">
      <c r="V3363" s="10"/>
    </row>
    <row r="3364" spans="22:22" x14ac:dyDescent="0.25">
      <c r="V3364" s="10"/>
    </row>
    <row r="3365" spans="22:22" x14ac:dyDescent="0.25">
      <c r="V3365" s="10"/>
    </row>
    <row r="3366" spans="22:22" x14ac:dyDescent="0.25">
      <c r="V3366" s="10"/>
    </row>
    <row r="3367" spans="22:22" x14ac:dyDescent="0.25">
      <c r="V3367" s="10"/>
    </row>
    <row r="3368" spans="22:22" x14ac:dyDescent="0.25">
      <c r="V3368" s="10"/>
    </row>
    <row r="3369" spans="22:22" x14ac:dyDescent="0.25">
      <c r="V3369" s="10"/>
    </row>
    <row r="3370" spans="22:22" x14ac:dyDescent="0.25">
      <c r="V3370" s="10"/>
    </row>
    <row r="3371" spans="22:22" x14ac:dyDescent="0.25">
      <c r="V3371" s="10"/>
    </row>
    <row r="3372" spans="22:22" x14ac:dyDescent="0.25">
      <c r="V3372" s="10"/>
    </row>
    <row r="3373" spans="22:22" x14ac:dyDescent="0.25">
      <c r="V3373" s="10"/>
    </row>
    <row r="3374" spans="22:22" x14ac:dyDescent="0.25">
      <c r="V3374" s="10"/>
    </row>
    <row r="3375" spans="22:22" x14ac:dyDescent="0.25">
      <c r="V3375" s="10"/>
    </row>
    <row r="3376" spans="22:22" x14ac:dyDescent="0.25">
      <c r="V3376" s="10"/>
    </row>
    <row r="3377" spans="22:22" x14ac:dyDescent="0.25">
      <c r="V3377" s="10"/>
    </row>
    <row r="3378" spans="22:22" x14ac:dyDescent="0.25">
      <c r="V3378" s="10"/>
    </row>
    <row r="3379" spans="22:22" x14ac:dyDescent="0.25">
      <c r="V3379" s="10"/>
    </row>
    <row r="3380" spans="22:22" x14ac:dyDescent="0.25">
      <c r="V3380" s="10"/>
    </row>
    <row r="3381" spans="22:22" x14ac:dyDescent="0.25">
      <c r="V3381" s="10"/>
    </row>
    <row r="3382" spans="22:22" x14ac:dyDescent="0.25">
      <c r="V3382" s="10"/>
    </row>
    <row r="3383" spans="22:22" x14ac:dyDescent="0.25">
      <c r="V3383" s="10"/>
    </row>
    <row r="3384" spans="22:22" x14ac:dyDescent="0.25">
      <c r="V3384" s="10"/>
    </row>
    <row r="3385" spans="22:22" x14ac:dyDescent="0.25">
      <c r="V3385" s="10"/>
    </row>
    <row r="3386" spans="22:22" x14ac:dyDescent="0.25">
      <c r="V3386" s="10"/>
    </row>
    <row r="3387" spans="22:22" x14ac:dyDescent="0.25">
      <c r="V3387" s="10"/>
    </row>
    <row r="3388" spans="22:22" x14ac:dyDescent="0.25">
      <c r="V3388" s="10"/>
    </row>
    <row r="3389" spans="22:22" x14ac:dyDescent="0.25">
      <c r="V3389" s="10"/>
    </row>
    <row r="3390" spans="22:22" x14ac:dyDescent="0.25">
      <c r="V3390" s="10"/>
    </row>
    <row r="3391" spans="22:22" x14ac:dyDescent="0.25">
      <c r="V3391" s="10"/>
    </row>
    <row r="3392" spans="22:22" x14ac:dyDescent="0.25">
      <c r="V3392" s="10"/>
    </row>
    <row r="3393" spans="22:22" x14ac:dyDescent="0.25">
      <c r="V3393" s="10"/>
    </row>
    <row r="3394" spans="22:22" x14ac:dyDescent="0.25">
      <c r="V3394" s="10"/>
    </row>
    <row r="3395" spans="22:22" x14ac:dyDescent="0.25">
      <c r="V3395" s="10"/>
    </row>
    <row r="3396" spans="22:22" x14ac:dyDescent="0.25">
      <c r="V3396" s="10"/>
    </row>
    <row r="3397" spans="22:22" x14ac:dyDescent="0.25">
      <c r="V3397" s="10"/>
    </row>
    <row r="3398" spans="22:22" x14ac:dyDescent="0.25">
      <c r="V3398" s="10"/>
    </row>
    <row r="3399" spans="22:22" x14ac:dyDescent="0.25">
      <c r="V3399" s="10"/>
    </row>
    <row r="3400" spans="22:22" x14ac:dyDescent="0.25">
      <c r="V3400" s="10"/>
    </row>
    <row r="3401" spans="22:22" x14ac:dyDescent="0.25">
      <c r="V3401" s="10"/>
    </row>
    <row r="3402" spans="22:22" x14ac:dyDescent="0.25">
      <c r="V3402" s="10"/>
    </row>
    <row r="3403" spans="22:22" x14ac:dyDescent="0.25">
      <c r="V3403" s="10"/>
    </row>
    <row r="3404" spans="22:22" x14ac:dyDescent="0.25">
      <c r="V3404" s="10"/>
    </row>
    <row r="3405" spans="22:22" x14ac:dyDescent="0.25">
      <c r="V3405" s="10"/>
    </row>
    <row r="3406" spans="22:22" x14ac:dyDescent="0.25">
      <c r="V3406" s="10"/>
    </row>
    <row r="3407" spans="22:22" x14ac:dyDescent="0.25">
      <c r="V3407" s="10"/>
    </row>
    <row r="3408" spans="22:22" x14ac:dyDescent="0.25">
      <c r="V3408" s="10"/>
    </row>
    <row r="3409" spans="22:22" x14ac:dyDescent="0.25">
      <c r="V3409" s="10"/>
    </row>
    <row r="3410" spans="22:22" x14ac:dyDescent="0.25">
      <c r="V3410" s="10"/>
    </row>
    <row r="3411" spans="22:22" x14ac:dyDescent="0.25">
      <c r="V3411" s="10"/>
    </row>
    <row r="3412" spans="22:22" x14ac:dyDescent="0.25">
      <c r="V3412" s="10"/>
    </row>
    <row r="3413" spans="22:22" x14ac:dyDescent="0.25">
      <c r="V3413" s="10"/>
    </row>
    <row r="3414" spans="22:22" x14ac:dyDescent="0.25">
      <c r="V3414" s="10"/>
    </row>
    <row r="3415" spans="22:22" x14ac:dyDescent="0.25">
      <c r="V3415" s="10"/>
    </row>
    <row r="3416" spans="22:22" x14ac:dyDescent="0.25">
      <c r="V3416" s="10"/>
    </row>
    <row r="3417" spans="22:22" x14ac:dyDescent="0.25">
      <c r="V3417" s="10"/>
    </row>
    <row r="3418" spans="22:22" x14ac:dyDescent="0.25">
      <c r="V3418" s="10"/>
    </row>
    <row r="3419" spans="22:22" x14ac:dyDescent="0.25">
      <c r="V3419" s="10"/>
    </row>
    <row r="3420" spans="22:22" x14ac:dyDescent="0.25">
      <c r="V3420" s="10"/>
    </row>
    <row r="3421" spans="22:22" x14ac:dyDescent="0.25">
      <c r="V3421" s="10"/>
    </row>
    <row r="3422" spans="22:22" x14ac:dyDescent="0.25">
      <c r="V3422" s="10"/>
    </row>
    <row r="3423" spans="22:22" x14ac:dyDescent="0.25">
      <c r="V3423" s="10"/>
    </row>
    <row r="3424" spans="22:22" x14ac:dyDescent="0.25">
      <c r="V3424" s="10"/>
    </row>
    <row r="3425" spans="22:22" x14ac:dyDescent="0.25">
      <c r="V3425" s="10"/>
    </row>
    <row r="3426" spans="22:22" x14ac:dyDescent="0.25">
      <c r="V3426" s="10"/>
    </row>
    <row r="3427" spans="22:22" x14ac:dyDescent="0.25">
      <c r="V3427" s="10"/>
    </row>
    <row r="3428" spans="22:22" x14ac:dyDescent="0.25">
      <c r="V3428" s="10"/>
    </row>
    <row r="3429" spans="22:22" x14ac:dyDescent="0.25">
      <c r="V3429" s="10"/>
    </row>
    <row r="3430" spans="22:22" x14ac:dyDescent="0.25">
      <c r="V3430" s="10"/>
    </row>
    <row r="3431" spans="22:22" x14ac:dyDescent="0.25">
      <c r="V3431" s="10"/>
    </row>
    <row r="3432" spans="22:22" x14ac:dyDescent="0.25">
      <c r="V3432" s="10"/>
    </row>
    <row r="3433" spans="22:22" x14ac:dyDescent="0.25">
      <c r="V3433" s="10"/>
    </row>
    <row r="3434" spans="22:22" x14ac:dyDescent="0.25">
      <c r="V3434" s="10"/>
    </row>
    <row r="3435" spans="22:22" x14ac:dyDescent="0.25">
      <c r="V3435" s="10"/>
    </row>
    <row r="3436" spans="22:22" x14ac:dyDescent="0.25">
      <c r="V3436" s="10"/>
    </row>
    <row r="3437" spans="22:22" x14ac:dyDescent="0.25">
      <c r="V3437" s="10"/>
    </row>
    <row r="3438" spans="22:22" x14ac:dyDescent="0.25">
      <c r="V3438" s="10"/>
    </row>
    <row r="3439" spans="22:22" x14ac:dyDescent="0.25">
      <c r="V3439" s="10"/>
    </row>
    <row r="3440" spans="22:22" x14ac:dyDescent="0.25">
      <c r="V3440" s="10"/>
    </row>
    <row r="3441" spans="22:22" x14ac:dyDescent="0.25">
      <c r="V3441" s="10"/>
    </row>
    <row r="3442" spans="22:22" x14ac:dyDescent="0.25">
      <c r="V3442" s="10"/>
    </row>
    <row r="3443" spans="22:22" x14ac:dyDescent="0.25">
      <c r="V3443" s="10"/>
    </row>
    <row r="3444" spans="22:22" x14ac:dyDescent="0.25">
      <c r="V3444" s="10"/>
    </row>
    <row r="3445" spans="22:22" x14ac:dyDescent="0.25">
      <c r="V3445" s="10"/>
    </row>
    <row r="3446" spans="22:22" x14ac:dyDescent="0.25">
      <c r="V3446" s="10"/>
    </row>
    <row r="3447" spans="22:22" x14ac:dyDescent="0.25">
      <c r="V3447" s="10"/>
    </row>
    <row r="3448" spans="22:22" x14ac:dyDescent="0.25">
      <c r="V3448" s="10"/>
    </row>
    <row r="3449" spans="22:22" x14ac:dyDescent="0.25">
      <c r="V3449" s="10"/>
    </row>
    <row r="3450" spans="22:22" x14ac:dyDescent="0.25">
      <c r="V3450" s="10"/>
    </row>
    <row r="3451" spans="22:22" x14ac:dyDescent="0.25">
      <c r="V3451" s="10"/>
    </row>
    <row r="3452" spans="22:22" x14ac:dyDescent="0.25">
      <c r="V3452" s="10"/>
    </row>
    <row r="3453" spans="22:22" x14ac:dyDescent="0.25">
      <c r="V3453" s="10"/>
    </row>
    <row r="3454" spans="22:22" x14ac:dyDescent="0.25">
      <c r="V3454" s="10"/>
    </row>
    <row r="3455" spans="22:22" x14ac:dyDescent="0.25">
      <c r="V3455" s="10"/>
    </row>
    <row r="3456" spans="22:22" x14ac:dyDescent="0.25">
      <c r="V3456" s="10"/>
    </row>
    <row r="3457" spans="22:22" x14ac:dyDescent="0.25">
      <c r="V3457" s="10"/>
    </row>
    <row r="3458" spans="22:22" x14ac:dyDescent="0.25">
      <c r="V3458" s="10"/>
    </row>
    <row r="3459" spans="22:22" x14ac:dyDescent="0.25">
      <c r="V3459" s="10"/>
    </row>
    <row r="3460" spans="22:22" x14ac:dyDescent="0.25">
      <c r="V3460" s="10"/>
    </row>
    <row r="3461" spans="22:22" x14ac:dyDescent="0.25">
      <c r="V3461" s="10"/>
    </row>
    <row r="3462" spans="22:22" x14ac:dyDescent="0.25">
      <c r="V3462" s="10"/>
    </row>
    <row r="3463" spans="22:22" x14ac:dyDescent="0.25">
      <c r="V3463" s="10"/>
    </row>
    <row r="3464" spans="22:22" x14ac:dyDescent="0.25">
      <c r="V3464" s="10"/>
    </row>
    <row r="3465" spans="22:22" x14ac:dyDescent="0.25">
      <c r="V3465" s="10"/>
    </row>
    <row r="3466" spans="22:22" x14ac:dyDescent="0.25">
      <c r="V3466" s="10"/>
    </row>
    <row r="3467" spans="22:22" x14ac:dyDescent="0.25">
      <c r="V3467" s="10"/>
    </row>
    <row r="3468" spans="22:22" x14ac:dyDescent="0.25">
      <c r="V3468" s="10"/>
    </row>
    <row r="3469" spans="22:22" x14ac:dyDescent="0.25">
      <c r="V3469" s="10"/>
    </row>
    <row r="3470" spans="22:22" x14ac:dyDescent="0.25">
      <c r="V3470" s="10"/>
    </row>
    <row r="3471" spans="22:22" x14ac:dyDescent="0.25">
      <c r="V3471" s="10"/>
    </row>
    <row r="3472" spans="22:22" x14ac:dyDescent="0.25">
      <c r="V3472" s="10"/>
    </row>
    <row r="3473" spans="22:22" x14ac:dyDescent="0.25">
      <c r="V3473" s="10"/>
    </row>
    <row r="3474" spans="22:22" x14ac:dyDescent="0.25">
      <c r="V3474" s="10"/>
    </row>
    <row r="3475" spans="22:22" x14ac:dyDescent="0.25">
      <c r="V3475" s="10"/>
    </row>
    <row r="3476" spans="22:22" x14ac:dyDescent="0.25">
      <c r="V3476" s="10"/>
    </row>
    <row r="3477" spans="22:22" x14ac:dyDescent="0.25">
      <c r="V3477" s="10"/>
    </row>
    <row r="3478" spans="22:22" x14ac:dyDescent="0.25">
      <c r="V3478" s="10"/>
    </row>
    <row r="3479" spans="22:22" x14ac:dyDescent="0.25">
      <c r="V3479" s="10"/>
    </row>
    <row r="3480" spans="22:22" x14ac:dyDescent="0.25">
      <c r="V3480" s="10"/>
    </row>
    <row r="3481" spans="22:22" x14ac:dyDescent="0.25">
      <c r="V3481" s="10"/>
    </row>
    <row r="3482" spans="22:22" x14ac:dyDescent="0.25">
      <c r="V3482" s="10"/>
    </row>
    <row r="3483" spans="22:22" x14ac:dyDescent="0.25">
      <c r="V3483" s="10"/>
    </row>
    <row r="3484" spans="22:22" x14ac:dyDescent="0.25">
      <c r="V3484" s="10"/>
    </row>
    <row r="3485" spans="22:22" x14ac:dyDescent="0.25">
      <c r="V3485" s="10"/>
    </row>
    <row r="3486" spans="22:22" x14ac:dyDescent="0.25">
      <c r="V3486" s="10"/>
    </row>
    <row r="3487" spans="22:22" x14ac:dyDescent="0.25">
      <c r="V3487" s="10"/>
    </row>
    <row r="3488" spans="22:22" x14ac:dyDescent="0.25">
      <c r="V3488" s="10"/>
    </row>
    <row r="3489" spans="22:22" x14ac:dyDescent="0.25">
      <c r="V3489" s="10"/>
    </row>
    <row r="3490" spans="22:22" x14ac:dyDescent="0.25">
      <c r="V3490" s="10"/>
    </row>
    <row r="3491" spans="22:22" x14ac:dyDescent="0.25">
      <c r="V3491" s="10"/>
    </row>
    <row r="3492" spans="22:22" x14ac:dyDescent="0.25">
      <c r="V3492" s="10"/>
    </row>
    <row r="3493" spans="22:22" x14ac:dyDescent="0.25">
      <c r="V3493" s="10"/>
    </row>
    <row r="3494" spans="22:22" x14ac:dyDescent="0.25">
      <c r="V3494" s="10"/>
    </row>
    <row r="3495" spans="22:22" x14ac:dyDescent="0.25">
      <c r="V3495" s="10"/>
    </row>
    <row r="3496" spans="22:22" x14ac:dyDescent="0.25">
      <c r="V3496" s="10"/>
    </row>
    <row r="3497" spans="22:22" x14ac:dyDescent="0.25">
      <c r="V3497" s="10"/>
    </row>
    <row r="3498" spans="22:22" x14ac:dyDescent="0.25">
      <c r="V3498" s="10"/>
    </row>
    <row r="3499" spans="22:22" x14ac:dyDescent="0.25">
      <c r="V3499" s="10"/>
    </row>
    <row r="3500" spans="22:22" x14ac:dyDescent="0.25">
      <c r="V3500" s="10"/>
    </row>
    <row r="3501" spans="22:22" x14ac:dyDescent="0.25">
      <c r="V3501" s="10"/>
    </row>
    <row r="3502" spans="22:22" x14ac:dyDescent="0.25">
      <c r="V3502" s="10"/>
    </row>
    <row r="3503" spans="22:22" x14ac:dyDescent="0.25">
      <c r="V3503" s="10"/>
    </row>
    <row r="3504" spans="22:22" x14ac:dyDescent="0.25">
      <c r="V3504" s="10"/>
    </row>
    <row r="3505" spans="22:22" x14ac:dyDescent="0.25">
      <c r="V3505" s="10"/>
    </row>
    <row r="3506" spans="22:22" x14ac:dyDescent="0.25">
      <c r="V3506" s="10"/>
    </row>
    <row r="3507" spans="22:22" x14ac:dyDescent="0.25">
      <c r="V3507" s="10"/>
    </row>
    <row r="3508" spans="22:22" x14ac:dyDescent="0.25">
      <c r="V3508" s="10"/>
    </row>
    <row r="3509" spans="22:22" x14ac:dyDescent="0.25">
      <c r="V3509" s="10"/>
    </row>
    <row r="3510" spans="22:22" x14ac:dyDescent="0.25">
      <c r="V3510" s="10"/>
    </row>
    <row r="3511" spans="22:22" x14ac:dyDescent="0.25">
      <c r="V3511" s="10"/>
    </row>
    <row r="3512" spans="22:22" x14ac:dyDescent="0.25">
      <c r="V3512" s="10"/>
    </row>
    <row r="3513" spans="22:22" x14ac:dyDescent="0.25">
      <c r="V3513" s="10"/>
    </row>
    <row r="3514" spans="22:22" x14ac:dyDescent="0.25">
      <c r="V3514" s="10"/>
    </row>
    <row r="3515" spans="22:22" x14ac:dyDescent="0.25">
      <c r="V3515" s="10"/>
    </row>
    <row r="3516" spans="22:22" x14ac:dyDescent="0.25">
      <c r="V3516" s="10"/>
    </row>
    <row r="3517" spans="22:22" x14ac:dyDescent="0.25">
      <c r="V3517" s="10"/>
    </row>
    <row r="3518" spans="22:22" x14ac:dyDescent="0.25">
      <c r="V3518" s="10"/>
    </row>
    <row r="3519" spans="22:22" x14ac:dyDescent="0.25">
      <c r="V3519" s="10"/>
    </row>
    <row r="3520" spans="22:22" x14ac:dyDescent="0.25">
      <c r="V3520" s="10"/>
    </row>
    <row r="3521" spans="22:22" x14ac:dyDescent="0.25">
      <c r="V3521" s="10"/>
    </row>
    <row r="3522" spans="22:22" x14ac:dyDescent="0.25">
      <c r="V3522" s="10"/>
    </row>
    <row r="3523" spans="22:22" x14ac:dyDescent="0.25">
      <c r="V3523" s="10"/>
    </row>
    <row r="3524" spans="22:22" x14ac:dyDescent="0.25">
      <c r="V3524" s="10"/>
    </row>
    <row r="3525" spans="22:22" x14ac:dyDescent="0.25">
      <c r="V3525" s="10"/>
    </row>
    <row r="3526" spans="22:22" x14ac:dyDescent="0.25">
      <c r="V3526" s="10"/>
    </row>
    <row r="3527" spans="22:22" x14ac:dyDescent="0.25">
      <c r="V3527" s="10"/>
    </row>
    <row r="3528" spans="22:22" x14ac:dyDescent="0.25">
      <c r="V3528" s="10"/>
    </row>
    <row r="3529" spans="22:22" x14ac:dyDescent="0.25">
      <c r="V3529" s="10"/>
    </row>
    <row r="3530" spans="22:22" x14ac:dyDescent="0.25">
      <c r="V3530" s="10"/>
    </row>
    <row r="3531" spans="22:22" x14ac:dyDescent="0.25">
      <c r="V3531" s="10"/>
    </row>
    <row r="3532" spans="22:22" x14ac:dyDescent="0.25">
      <c r="V3532" s="10"/>
    </row>
    <row r="3533" spans="22:22" x14ac:dyDescent="0.25">
      <c r="V3533" s="10"/>
    </row>
    <row r="3534" spans="22:22" x14ac:dyDescent="0.25">
      <c r="V3534" s="10"/>
    </row>
    <row r="3535" spans="22:22" x14ac:dyDescent="0.25">
      <c r="V3535" s="10"/>
    </row>
    <row r="3536" spans="22:22" x14ac:dyDescent="0.25">
      <c r="V3536" s="10"/>
    </row>
    <row r="3537" spans="22:22" x14ac:dyDescent="0.25">
      <c r="V3537" s="10"/>
    </row>
    <row r="3538" spans="22:22" x14ac:dyDescent="0.25">
      <c r="V3538" s="10"/>
    </row>
    <row r="3539" spans="22:22" x14ac:dyDescent="0.25">
      <c r="V3539" s="10"/>
    </row>
    <row r="3540" spans="22:22" x14ac:dyDescent="0.25">
      <c r="V3540" s="10"/>
    </row>
    <row r="3541" spans="22:22" x14ac:dyDescent="0.25">
      <c r="V3541" s="10"/>
    </row>
    <row r="3542" spans="22:22" x14ac:dyDescent="0.25">
      <c r="V3542" s="10"/>
    </row>
    <row r="3543" spans="22:22" x14ac:dyDescent="0.25">
      <c r="V3543" s="10"/>
    </row>
    <row r="3544" spans="22:22" x14ac:dyDescent="0.25">
      <c r="V3544" s="10"/>
    </row>
    <row r="3545" spans="22:22" x14ac:dyDescent="0.25">
      <c r="V3545" s="10"/>
    </row>
    <row r="3546" spans="22:22" x14ac:dyDescent="0.25">
      <c r="V3546" s="10"/>
    </row>
    <row r="3547" spans="22:22" x14ac:dyDescent="0.25">
      <c r="V3547" s="10"/>
    </row>
    <row r="3548" spans="22:22" x14ac:dyDescent="0.25">
      <c r="V3548" s="10"/>
    </row>
    <row r="3549" spans="22:22" x14ac:dyDescent="0.25">
      <c r="V3549" s="10"/>
    </row>
    <row r="3550" spans="22:22" x14ac:dyDescent="0.25">
      <c r="V3550" s="10"/>
    </row>
    <row r="3551" spans="22:22" x14ac:dyDescent="0.25">
      <c r="V3551" s="10"/>
    </row>
    <row r="3552" spans="22:22" x14ac:dyDescent="0.25">
      <c r="V3552" s="10"/>
    </row>
    <row r="3553" spans="22:22" x14ac:dyDescent="0.25">
      <c r="V3553" s="10"/>
    </row>
    <row r="3554" spans="22:22" x14ac:dyDescent="0.25">
      <c r="V3554" s="10"/>
    </row>
    <row r="3555" spans="22:22" x14ac:dyDescent="0.25">
      <c r="V3555" s="10"/>
    </row>
    <row r="3556" spans="22:22" x14ac:dyDescent="0.25">
      <c r="V3556" s="10"/>
    </row>
    <row r="3557" spans="22:22" x14ac:dyDescent="0.25">
      <c r="V3557" s="10"/>
    </row>
    <row r="3558" spans="22:22" x14ac:dyDescent="0.25">
      <c r="V3558" s="10"/>
    </row>
    <row r="3559" spans="22:22" x14ac:dyDescent="0.25">
      <c r="V3559" s="10"/>
    </row>
    <row r="3560" spans="22:22" x14ac:dyDescent="0.25">
      <c r="V3560" s="10"/>
    </row>
    <row r="3561" spans="22:22" x14ac:dyDescent="0.25">
      <c r="V3561" s="10"/>
    </row>
    <row r="3562" spans="22:22" x14ac:dyDescent="0.25">
      <c r="V3562" s="10"/>
    </row>
    <row r="3563" spans="22:22" x14ac:dyDescent="0.25">
      <c r="V3563" s="10"/>
    </row>
    <row r="3564" spans="22:22" x14ac:dyDescent="0.25">
      <c r="V3564" s="10"/>
    </row>
    <row r="3565" spans="22:22" x14ac:dyDescent="0.25">
      <c r="V3565" s="10"/>
    </row>
    <row r="3566" spans="22:22" x14ac:dyDescent="0.25">
      <c r="V3566" s="10"/>
    </row>
    <row r="3567" spans="22:22" x14ac:dyDescent="0.25">
      <c r="V3567" s="10"/>
    </row>
    <row r="3568" spans="22:22" x14ac:dyDescent="0.25">
      <c r="V3568" s="10"/>
    </row>
    <row r="3569" spans="22:22" x14ac:dyDescent="0.25">
      <c r="V3569" s="10"/>
    </row>
    <row r="3570" spans="22:22" x14ac:dyDescent="0.25">
      <c r="V3570" s="10"/>
    </row>
    <row r="3571" spans="22:22" x14ac:dyDescent="0.25">
      <c r="V3571" s="10"/>
    </row>
    <row r="3572" spans="22:22" x14ac:dyDescent="0.25">
      <c r="V3572" s="10"/>
    </row>
    <row r="3573" spans="22:22" x14ac:dyDescent="0.25">
      <c r="V3573" s="10"/>
    </row>
    <row r="3574" spans="22:22" x14ac:dyDescent="0.25">
      <c r="V3574" s="10"/>
    </row>
    <row r="3575" spans="22:22" x14ac:dyDescent="0.25">
      <c r="V3575" s="10"/>
    </row>
    <row r="3576" spans="22:22" x14ac:dyDescent="0.25">
      <c r="V3576" s="10"/>
    </row>
    <row r="3577" spans="22:22" x14ac:dyDescent="0.25">
      <c r="V3577" s="10"/>
    </row>
    <row r="3578" spans="22:22" x14ac:dyDescent="0.25">
      <c r="V3578" s="10"/>
    </row>
    <row r="3579" spans="22:22" x14ac:dyDescent="0.25">
      <c r="V3579" s="10"/>
    </row>
    <row r="3580" spans="22:22" x14ac:dyDescent="0.25">
      <c r="V3580" s="10"/>
    </row>
    <row r="3581" spans="22:22" x14ac:dyDescent="0.25">
      <c r="V3581" s="10"/>
    </row>
    <row r="3582" spans="22:22" x14ac:dyDescent="0.25">
      <c r="V3582" s="10"/>
    </row>
    <row r="3583" spans="22:22" x14ac:dyDescent="0.25">
      <c r="V3583" s="10"/>
    </row>
    <row r="3584" spans="22:22" x14ac:dyDescent="0.25">
      <c r="V3584" s="10"/>
    </row>
    <row r="3585" spans="22:22" x14ac:dyDescent="0.25">
      <c r="V3585" s="10"/>
    </row>
    <row r="3586" spans="22:22" x14ac:dyDescent="0.25">
      <c r="V3586" s="10"/>
    </row>
    <row r="3587" spans="22:22" x14ac:dyDescent="0.25">
      <c r="V3587" s="10"/>
    </row>
    <row r="3588" spans="22:22" x14ac:dyDescent="0.25">
      <c r="V3588" s="10"/>
    </row>
    <row r="3589" spans="22:22" x14ac:dyDescent="0.25">
      <c r="V3589" s="10"/>
    </row>
    <row r="3590" spans="22:22" x14ac:dyDescent="0.25">
      <c r="V3590" s="10"/>
    </row>
    <row r="3591" spans="22:22" x14ac:dyDescent="0.25">
      <c r="V3591" s="10"/>
    </row>
    <row r="3592" spans="22:22" x14ac:dyDescent="0.25">
      <c r="V3592" s="10"/>
    </row>
    <row r="3593" spans="22:22" x14ac:dyDescent="0.25">
      <c r="V3593" s="10"/>
    </row>
    <row r="3594" spans="22:22" x14ac:dyDescent="0.25">
      <c r="V3594" s="10"/>
    </row>
    <row r="3595" spans="22:22" x14ac:dyDescent="0.25">
      <c r="V3595" s="10"/>
    </row>
    <row r="3596" spans="22:22" x14ac:dyDescent="0.25">
      <c r="V3596" s="10"/>
    </row>
    <row r="3597" spans="22:22" x14ac:dyDescent="0.25">
      <c r="V3597" s="10"/>
    </row>
    <row r="3598" spans="22:22" x14ac:dyDescent="0.25">
      <c r="V3598" s="10"/>
    </row>
    <row r="3599" spans="22:22" x14ac:dyDescent="0.25">
      <c r="V3599" s="10"/>
    </row>
    <row r="3600" spans="22:22" x14ac:dyDescent="0.25">
      <c r="V3600" s="10"/>
    </row>
    <row r="3601" spans="22:22" x14ac:dyDescent="0.25">
      <c r="V3601" s="10"/>
    </row>
    <row r="3602" spans="22:22" x14ac:dyDescent="0.25">
      <c r="V3602" s="10"/>
    </row>
    <row r="3603" spans="22:22" x14ac:dyDescent="0.25">
      <c r="V3603" s="10"/>
    </row>
    <row r="3604" spans="22:22" x14ac:dyDescent="0.25">
      <c r="V3604" s="10"/>
    </row>
    <row r="3605" spans="22:22" x14ac:dyDescent="0.25">
      <c r="V3605" s="10"/>
    </row>
    <row r="3606" spans="22:22" x14ac:dyDescent="0.25">
      <c r="V3606" s="10"/>
    </row>
    <row r="3607" spans="22:22" x14ac:dyDescent="0.25">
      <c r="V3607" s="10"/>
    </row>
    <row r="3608" spans="22:22" x14ac:dyDescent="0.25">
      <c r="V3608" s="10"/>
    </row>
    <row r="3609" spans="22:22" x14ac:dyDescent="0.25">
      <c r="V3609" s="10"/>
    </row>
    <row r="3610" spans="22:22" x14ac:dyDescent="0.25">
      <c r="V3610" s="10"/>
    </row>
    <row r="3611" spans="22:22" x14ac:dyDescent="0.25">
      <c r="V3611" s="10"/>
    </row>
    <row r="3612" spans="22:22" x14ac:dyDescent="0.25">
      <c r="V3612" s="10"/>
    </row>
    <row r="3613" spans="22:22" x14ac:dyDescent="0.25">
      <c r="V3613" s="10"/>
    </row>
    <row r="3614" spans="22:22" x14ac:dyDescent="0.25">
      <c r="V3614" s="10"/>
    </row>
    <row r="3615" spans="22:22" x14ac:dyDescent="0.25">
      <c r="V3615" s="10"/>
    </row>
    <row r="3616" spans="22:22" x14ac:dyDescent="0.25">
      <c r="V3616" s="10"/>
    </row>
    <row r="3617" spans="22:22" x14ac:dyDescent="0.25">
      <c r="V3617" s="10"/>
    </row>
    <row r="3618" spans="22:22" x14ac:dyDescent="0.25">
      <c r="V3618" s="10"/>
    </row>
    <row r="3619" spans="22:22" x14ac:dyDescent="0.25">
      <c r="V3619" s="10"/>
    </row>
    <row r="3620" spans="22:22" x14ac:dyDescent="0.25">
      <c r="V3620" s="10"/>
    </row>
    <row r="3621" spans="22:22" x14ac:dyDescent="0.25">
      <c r="V3621" s="10"/>
    </row>
    <row r="3622" spans="22:22" x14ac:dyDescent="0.25">
      <c r="V3622" s="10"/>
    </row>
    <row r="3623" spans="22:22" x14ac:dyDescent="0.25">
      <c r="V3623" s="10"/>
    </row>
    <row r="3624" spans="22:22" x14ac:dyDescent="0.25">
      <c r="V3624" s="10"/>
    </row>
    <row r="3625" spans="22:22" x14ac:dyDescent="0.25">
      <c r="V3625" s="10"/>
    </row>
    <row r="3626" spans="22:22" x14ac:dyDescent="0.25">
      <c r="V3626" s="10"/>
    </row>
    <row r="3627" spans="22:22" x14ac:dyDescent="0.25">
      <c r="V3627" s="10"/>
    </row>
    <row r="3628" spans="22:22" x14ac:dyDescent="0.25">
      <c r="V3628" s="10"/>
    </row>
    <row r="3629" spans="22:22" x14ac:dyDescent="0.25">
      <c r="V3629" s="10"/>
    </row>
    <row r="3630" spans="22:22" x14ac:dyDescent="0.25">
      <c r="V3630" s="10"/>
    </row>
    <row r="3631" spans="22:22" x14ac:dyDescent="0.25">
      <c r="V3631" s="10"/>
    </row>
    <row r="3632" spans="22:22" x14ac:dyDescent="0.25">
      <c r="V3632" s="10"/>
    </row>
    <row r="3633" spans="22:22" x14ac:dyDescent="0.25">
      <c r="V3633" s="10"/>
    </row>
    <row r="3634" spans="22:22" x14ac:dyDescent="0.25">
      <c r="V3634" s="10"/>
    </row>
    <row r="3635" spans="22:22" x14ac:dyDescent="0.25">
      <c r="V3635" s="10"/>
    </row>
    <row r="3636" spans="22:22" x14ac:dyDescent="0.25">
      <c r="V3636" s="10"/>
    </row>
    <row r="3637" spans="22:22" x14ac:dyDescent="0.25">
      <c r="V3637" s="10"/>
    </row>
    <row r="3638" spans="22:22" x14ac:dyDescent="0.25">
      <c r="V3638" s="10"/>
    </row>
    <row r="3639" spans="22:22" x14ac:dyDescent="0.25">
      <c r="V3639" s="10"/>
    </row>
    <row r="3640" spans="22:22" x14ac:dyDescent="0.25">
      <c r="V3640" s="10"/>
    </row>
    <row r="3641" spans="22:22" x14ac:dyDescent="0.25">
      <c r="V3641" s="10"/>
    </row>
    <row r="3642" spans="22:22" x14ac:dyDescent="0.25">
      <c r="V3642" s="10"/>
    </row>
    <row r="3643" spans="22:22" x14ac:dyDescent="0.25">
      <c r="V3643" s="10"/>
    </row>
    <row r="3644" spans="22:22" x14ac:dyDescent="0.25">
      <c r="V3644" s="10"/>
    </row>
    <row r="3645" spans="22:22" x14ac:dyDescent="0.25">
      <c r="V3645" s="10"/>
    </row>
    <row r="3646" spans="22:22" x14ac:dyDescent="0.25">
      <c r="V3646" s="10"/>
    </row>
    <row r="3647" spans="22:22" x14ac:dyDescent="0.25">
      <c r="V3647" s="10"/>
    </row>
    <row r="3648" spans="22:22" x14ac:dyDescent="0.25">
      <c r="V3648" s="10"/>
    </row>
    <row r="3649" spans="22:22" x14ac:dyDescent="0.25">
      <c r="V3649" s="10"/>
    </row>
    <row r="3650" spans="22:22" x14ac:dyDescent="0.25">
      <c r="V3650" s="10"/>
    </row>
    <row r="3651" spans="22:22" x14ac:dyDescent="0.25">
      <c r="V3651" s="10"/>
    </row>
    <row r="3652" spans="22:22" x14ac:dyDescent="0.25">
      <c r="V3652" s="10"/>
    </row>
    <row r="3653" spans="22:22" x14ac:dyDescent="0.25">
      <c r="V3653" s="10"/>
    </row>
    <row r="3654" spans="22:22" x14ac:dyDescent="0.25">
      <c r="V3654" s="10"/>
    </row>
    <row r="3655" spans="22:22" x14ac:dyDescent="0.25">
      <c r="V3655" s="10"/>
    </row>
    <row r="3656" spans="22:22" x14ac:dyDescent="0.25">
      <c r="V3656" s="10"/>
    </row>
    <row r="3657" spans="22:22" x14ac:dyDescent="0.25">
      <c r="V3657" s="10"/>
    </row>
    <row r="3658" spans="22:22" x14ac:dyDescent="0.25">
      <c r="V3658" s="10"/>
    </row>
    <row r="3659" spans="22:22" x14ac:dyDescent="0.25">
      <c r="V3659" s="10"/>
    </row>
    <row r="3660" spans="22:22" x14ac:dyDescent="0.25">
      <c r="V3660" s="10"/>
    </row>
    <row r="3661" spans="22:22" x14ac:dyDescent="0.25">
      <c r="V3661" s="10"/>
    </row>
    <row r="3662" spans="22:22" x14ac:dyDescent="0.25">
      <c r="V3662" s="10"/>
    </row>
    <row r="3663" spans="22:22" x14ac:dyDescent="0.25">
      <c r="V3663" s="10"/>
    </row>
    <row r="3664" spans="22:22" x14ac:dyDescent="0.25">
      <c r="V3664" s="10"/>
    </row>
    <row r="3665" spans="22:22" x14ac:dyDescent="0.25">
      <c r="V3665" s="10"/>
    </row>
    <row r="3666" spans="22:22" x14ac:dyDescent="0.25">
      <c r="V3666" s="10"/>
    </row>
    <row r="3667" spans="22:22" x14ac:dyDescent="0.25">
      <c r="V3667" s="10"/>
    </row>
    <row r="3668" spans="22:22" x14ac:dyDescent="0.25">
      <c r="V3668" s="10"/>
    </row>
    <row r="3669" spans="22:22" x14ac:dyDescent="0.25">
      <c r="V3669" s="10"/>
    </row>
    <row r="3670" spans="22:22" x14ac:dyDescent="0.25">
      <c r="V3670" s="10"/>
    </row>
    <row r="3671" spans="22:22" x14ac:dyDescent="0.25">
      <c r="V3671" s="10"/>
    </row>
    <row r="3672" spans="22:22" x14ac:dyDescent="0.25">
      <c r="V3672" s="10"/>
    </row>
    <row r="3673" spans="22:22" x14ac:dyDescent="0.25">
      <c r="V3673" s="10"/>
    </row>
    <row r="3674" spans="22:22" x14ac:dyDescent="0.25">
      <c r="V3674" s="10"/>
    </row>
    <row r="3675" spans="22:22" x14ac:dyDescent="0.25">
      <c r="V3675" s="10"/>
    </row>
    <row r="3676" spans="22:22" x14ac:dyDescent="0.25">
      <c r="V3676" s="10"/>
    </row>
    <row r="3677" spans="22:22" x14ac:dyDescent="0.25">
      <c r="V3677" s="10"/>
    </row>
    <row r="3678" spans="22:22" x14ac:dyDescent="0.25">
      <c r="V3678" s="10"/>
    </row>
    <row r="3679" spans="22:22" x14ac:dyDescent="0.25">
      <c r="V3679" s="10"/>
    </row>
    <row r="3680" spans="22:22" x14ac:dyDescent="0.25">
      <c r="V3680" s="10"/>
    </row>
    <row r="3681" spans="22:22" x14ac:dyDescent="0.25">
      <c r="V3681" s="10"/>
    </row>
    <row r="3682" spans="22:22" x14ac:dyDescent="0.25">
      <c r="V3682" s="10"/>
    </row>
    <row r="3683" spans="22:22" x14ac:dyDescent="0.25">
      <c r="V3683" s="10"/>
    </row>
    <row r="3684" spans="22:22" x14ac:dyDescent="0.25">
      <c r="V3684" s="10"/>
    </row>
    <row r="3685" spans="22:22" x14ac:dyDescent="0.25">
      <c r="V3685" s="10"/>
    </row>
    <row r="3686" spans="22:22" x14ac:dyDescent="0.25">
      <c r="V3686" s="10"/>
    </row>
    <row r="3687" spans="22:22" x14ac:dyDescent="0.25">
      <c r="V3687" s="10"/>
    </row>
    <row r="3688" spans="22:22" x14ac:dyDescent="0.25">
      <c r="V3688" s="10"/>
    </row>
    <row r="3689" spans="22:22" x14ac:dyDescent="0.25">
      <c r="V3689" s="10"/>
    </row>
    <row r="3690" spans="22:22" x14ac:dyDescent="0.25">
      <c r="V3690" s="10"/>
    </row>
    <row r="3691" spans="22:22" x14ac:dyDescent="0.25">
      <c r="V3691" s="10"/>
    </row>
    <row r="3692" spans="22:22" x14ac:dyDescent="0.25">
      <c r="V3692" s="10"/>
    </row>
    <row r="3693" spans="22:22" x14ac:dyDescent="0.25">
      <c r="V3693" s="10"/>
    </row>
    <row r="3694" spans="22:22" x14ac:dyDescent="0.25">
      <c r="V3694" s="10"/>
    </row>
    <row r="3695" spans="22:22" x14ac:dyDescent="0.25">
      <c r="V3695" s="10"/>
    </row>
    <row r="3696" spans="22:22" x14ac:dyDescent="0.25">
      <c r="V3696" s="10"/>
    </row>
    <row r="3697" spans="22:22" x14ac:dyDescent="0.25">
      <c r="V3697" s="10"/>
    </row>
    <row r="3698" spans="22:22" x14ac:dyDescent="0.25">
      <c r="V3698" s="10"/>
    </row>
    <row r="3699" spans="22:22" x14ac:dyDescent="0.25">
      <c r="V3699" s="10"/>
    </row>
    <row r="3700" spans="22:22" x14ac:dyDescent="0.25">
      <c r="V3700" s="10"/>
    </row>
    <row r="3701" spans="22:22" x14ac:dyDescent="0.25">
      <c r="V3701" s="10"/>
    </row>
    <row r="3702" spans="22:22" x14ac:dyDescent="0.25">
      <c r="V3702" s="10"/>
    </row>
    <row r="3703" spans="22:22" x14ac:dyDescent="0.25">
      <c r="V3703" s="10"/>
    </row>
    <row r="3704" spans="22:22" x14ac:dyDescent="0.25">
      <c r="V3704" s="10"/>
    </row>
    <row r="3705" spans="22:22" x14ac:dyDescent="0.25">
      <c r="V3705" s="10"/>
    </row>
    <row r="3706" spans="22:22" x14ac:dyDescent="0.25">
      <c r="V3706" s="10"/>
    </row>
    <row r="3707" spans="22:22" x14ac:dyDescent="0.25">
      <c r="V3707" s="10"/>
    </row>
    <row r="3708" spans="22:22" x14ac:dyDescent="0.25">
      <c r="V3708" s="10"/>
    </row>
    <row r="3709" spans="22:22" x14ac:dyDescent="0.25">
      <c r="V3709" s="10"/>
    </row>
    <row r="3710" spans="22:22" x14ac:dyDescent="0.25">
      <c r="V3710" s="10"/>
    </row>
    <row r="3711" spans="22:22" x14ac:dyDescent="0.25">
      <c r="V3711" s="10"/>
    </row>
    <row r="3712" spans="22:22" x14ac:dyDescent="0.25">
      <c r="V3712" s="10"/>
    </row>
    <row r="3713" spans="22:22" x14ac:dyDescent="0.25">
      <c r="V3713" s="10"/>
    </row>
    <row r="3714" spans="22:22" x14ac:dyDescent="0.25">
      <c r="V3714" s="10"/>
    </row>
    <row r="3715" spans="22:22" x14ac:dyDescent="0.25">
      <c r="V3715" s="10"/>
    </row>
    <row r="3716" spans="22:22" x14ac:dyDescent="0.25">
      <c r="V3716" s="10"/>
    </row>
    <row r="3717" spans="22:22" x14ac:dyDescent="0.25">
      <c r="V3717" s="10"/>
    </row>
    <row r="3718" spans="22:22" x14ac:dyDescent="0.25">
      <c r="V3718" s="10"/>
    </row>
    <row r="3719" spans="22:22" x14ac:dyDescent="0.25">
      <c r="V3719" s="10"/>
    </row>
    <row r="3720" spans="22:22" x14ac:dyDescent="0.25">
      <c r="V3720" s="10"/>
    </row>
    <row r="3721" spans="22:22" x14ac:dyDescent="0.25">
      <c r="V3721" s="10"/>
    </row>
    <row r="3722" spans="22:22" x14ac:dyDescent="0.25">
      <c r="V3722" s="10"/>
    </row>
    <row r="3723" spans="22:22" x14ac:dyDescent="0.25">
      <c r="V3723" s="10"/>
    </row>
    <row r="3724" spans="22:22" x14ac:dyDescent="0.25">
      <c r="V3724" s="10"/>
    </row>
    <row r="3725" spans="22:22" x14ac:dyDescent="0.25">
      <c r="V3725" s="10"/>
    </row>
    <row r="3726" spans="22:22" x14ac:dyDescent="0.25">
      <c r="V3726" s="10"/>
    </row>
    <row r="3727" spans="22:22" x14ac:dyDescent="0.25">
      <c r="V3727" s="10"/>
    </row>
    <row r="3728" spans="22:22" x14ac:dyDescent="0.25">
      <c r="V3728" s="10"/>
    </row>
    <row r="3729" spans="22:22" x14ac:dyDescent="0.25">
      <c r="V3729" s="10"/>
    </row>
    <row r="3730" spans="22:22" x14ac:dyDescent="0.25">
      <c r="V3730" s="10"/>
    </row>
    <row r="3731" spans="22:22" x14ac:dyDescent="0.25">
      <c r="V3731" s="10"/>
    </row>
    <row r="3732" spans="22:22" x14ac:dyDescent="0.25">
      <c r="V3732" s="10"/>
    </row>
    <row r="3733" spans="22:22" x14ac:dyDescent="0.25">
      <c r="V3733" s="10"/>
    </row>
    <row r="3734" spans="22:22" x14ac:dyDescent="0.25">
      <c r="V3734" s="10"/>
    </row>
    <row r="3735" spans="22:22" x14ac:dyDescent="0.25">
      <c r="V3735" s="10"/>
    </row>
    <row r="3736" spans="22:22" x14ac:dyDescent="0.25">
      <c r="V3736" s="10"/>
    </row>
    <row r="3737" spans="22:22" x14ac:dyDescent="0.25">
      <c r="V3737" s="10"/>
    </row>
    <row r="3738" spans="22:22" x14ac:dyDescent="0.25">
      <c r="V3738" s="10"/>
    </row>
    <row r="3739" spans="22:22" x14ac:dyDescent="0.25">
      <c r="V3739" s="10"/>
    </row>
    <row r="3740" spans="22:22" x14ac:dyDescent="0.25">
      <c r="V3740" s="10"/>
    </row>
    <row r="3741" spans="22:22" x14ac:dyDescent="0.25">
      <c r="V3741" s="10"/>
    </row>
    <row r="3742" spans="22:22" x14ac:dyDescent="0.25">
      <c r="V3742" s="10"/>
    </row>
    <row r="3743" spans="22:22" x14ac:dyDescent="0.25">
      <c r="V3743" s="10"/>
    </row>
    <row r="3744" spans="22:22" x14ac:dyDescent="0.25">
      <c r="V3744" s="10"/>
    </row>
    <row r="3745" spans="22:22" x14ac:dyDescent="0.25">
      <c r="V3745" s="10"/>
    </row>
    <row r="3746" spans="22:22" x14ac:dyDescent="0.25">
      <c r="V3746" s="10"/>
    </row>
    <row r="3747" spans="22:22" x14ac:dyDescent="0.25">
      <c r="V3747" s="10"/>
    </row>
    <row r="3748" spans="22:22" x14ac:dyDescent="0.25">
      <c r="V3748" s="10"/>
    </row>
    <row r="3749" spans="22:22" x14ac:dyDescent="0.25">
      <c r="V3749" s="10"/>
    </row>
    <row r="3750" spans="22:22" x14ac:dyDescent="0.25">
      <c r="V3750" s="10"/>
    </row>
    <row r="3751" spans="22:22" x14ac:dyDescent="0.25">
      <c r="V3751" s="10"/>
    </row>
    <row r="3752" spans="22:22" x14ac:dyDescent="0.25">
      <c r="V3752" s="10"/>
    </row>
    <row r="3753" spans="22:22" x14ac:dyDescent="0.25">
      <c r="V3753" s="10"/>
    </row>
    <row r="3754" spans="22:22" x14ac:dyDescent="0.25">
      <c r="V3754" s="10"/>
    </row>
    <row r="3755" spans="22:22" x14ac:dyDescent="0.25">
      <c r="V3755" s="10"/>
    </row>
    <row r="3756" spans="22:22" x14ac:dyDescent="0.25">
      <c r="V3756" s="10"/>
    </row>
    <row r="3757" spans="22:22" x14ac:dyDescent="0.25">
      <c r="V3757" s="10"/>
    </row>
    <row r="3758" spans="22:22" x14ac:dyDescent="0.25">
      <c r="V3758" s="10"/>
    </row>
    <row r="3759" spans="22:22" x14ac:dyDescent="0.25">
      <c r="V3759" s="10"/>
    </row>
    <row r="3760" spans="22:22" x14ac:dyDescent="0.25">
      <c r="V3760" s="10"/>
    </row>
    <row r="3761" spans="22:22" x14ac:dyDescent="0.25">
      <c r="V3761" s="10"/>
    </row>
    <row r="3762" spans="22:22" x14ac:dyDescent="0.25">
      <c r="V3762" s="10"/>
    </row>
    <row r="3763" spans="22:22" x14ac:dyDescent="0.25">
      <c r="V3763" s="10"/>
    </row>
    <row r="3764" spans="22:22" x14ac:dyDescent="0.25">
      <c r="V3764" s="10"/>
    </row>
    <row r="3765" spans="22:22" x14ac:dyDescent="0.25">
      <c r="V3765" s="10"/>
    </row>
    <row r="3766" spans="22:22" x14ac:dyDescent="0.25">
      <c r="V3766" s="10"/>
    </row>
    <row r="3767" spans="22:22" x14ac:dyDescent="0.25">
      <c r="V3767" s="10"/>
    </row>
    <row r="3768" spans="22:22" x14ac:dyDescent="0.25">
      <c r="V3768" s="10"/>
    </row>
    <row r="3769" spans="22:22" x14ac:dyDescent="0.25">
      <c r="V3769" s="10"/>
    </row>
    <row r="3770" spans="22:22" x14ac:dyDescent="0.25">
      <c r="V3770" s="10"/>
    </row>
    <row r="3771" spans="22:22" x14ac:dyDescent="0.25">
      <c r="V3771" s="10"/>
    </row>
    <row r="3772" spans="22:22" x14ac:dyDescent="0.25">
      <c r="V3772" s="10"/>
    </row>
    <row r="3773" spans="22:22" x14ac:dyDescent="0.25">
      <c r="V3773" s="10"/>
    </row>
    <row r="3774" spans="22:22" x14ac:dyDescent="0.25">
      <c r="V3774" s="10"/>
    </row>
    <row r="3775" spans="22:22" x14ac:dyDescent="0.25">
      <c r="V3775" s="10"/>
    </row>
    <row r="3776" spans="22:22" x14ac:dyDescent="0.25">
      <c r="V3776" s="10"/>
    </row>
    <row r="3777" spans="22:22" x14ac:dyDescent="0.25">
      <c r="V3777" s="10"/>
    </row>
    <row r="3778" spans="22:22" x14ac:dyDescent="0.25">
      <c r="V3778" s="10"/>
    </row>
    <row r="3779" spans="22:22" x14ac:dyDescent="0.25">
      <c r="V3779" s="10"/>
    </row>
    <row r="3780" spans="22:22" x14ac:dyDescent="0.25">
      <c r="V3780" s="10"/>
    </row>
    <row r="3781" spans="22:22" x14ac:dyDescent="0.25">
      <c r="V3781" s="10"/>
    </row>
    <row r="3782" spans="22:22" x14ac:dyDescent="0.25">
      <c r="V3782" s="10"/>
    </row>
    <row r="3783" spans="22:22" x14ac:dyDescent="0.25">
      <c r="V3783" s="10"/>
    </row>
    <row r="3784" spans="22:22" x14ac:dyDescent="0.25">
      <c r="V3784" s="10"/>
    </row>
    <row r="3785" spans="22:22" x14ac:dyDescent="0.25">
      <c r="V3785" s="10"/>
    </row>
    <row r="3786" spans="22:22" x14ac:dyDescent="0.25">
      <c r="V3786" s="10"/>
    </row>
    <row r="3787" spans="22:22" x14ac:dyDescent="0.25">
      <c r="V3787" s="10"/>
    </row>
    <row r="3788" spans="22:22" x14ac:dyDescent="0.25">
      <c r="V3788" s="10"/>
    </row>
    <row r="3789" spans="22:22" x14ac:dyDescent="0.25">
      <c r="V3789" s="10"/>
    </row>
    <row r="3790" spans="22:22" x14ac:dyDescent="0.25">
      <c r="V3790" s="10"/>
    </row>
    <row r="3791" spans="22:22" x14ac:dyDescent="0.25">
      <c r="V3791" s="10"/>
    </row>
    <row r="3792" spans="22:22" x14ac:dyDescent="0.25">
      <c r="V3792" s="10"/>
    </row>
    <row r="3793" spans="22:22" x14ac:dyDescent="0.25">
      <c r="V3793" s="10"/>
    </row>
    <row r="3794" spans="22:22" x14ac:dyDescent="0.25">
      <c r="V3794" s="10"/>
    </row>
    <row r="3795" spans="22:22" x14ac:dyDescent="0.25">
      <c r="V3795" s="10"/>
    </row>
    <row r="3796" spans="22:22" x14ac:dyDescent="0.25">
      <c r="V3796" s="10"/>
    </row>
    <row r="3797" spans="22:22" x14ac:dyDescent="0.25">
      <c r="V3797" s="10"/>
    </row>
    <row r="3798" spans="22:22" x14ac:dyDescent="0.25">
      <c r="V3798" s="10"/>
    </row>
    <row r="3799" spans="22:22" x14ac:dyDescent="0.25">
      <c r="V3799" s="10"/>
    </row>
    <row r="3800" spans="22:22" x14ac:dyDescent="0.25">
      <c r="V3800" s="10"/>
    </row>
    <row r="3801" spans="22:22" x14ac:dyDescent="0.25">
      <c r="V3801" s="10"/>
    </row>
    <row r="3802" spans="22:22" x14ac:dyDescent="0.25">
      <c r="V3802" s="10"/>
    </row>
    <row r="3803" spans="22:22" x14ac:dyDescent="0.25">
      <c r="V3803" s="10"/>
    </row>
    <row r="3804" spans="22:22" x14ac:dyDescent="0.25">
      <c r="V3804" s="10"/>
    </row>
    <row r="3805" spans="22:22" x14ac:dyDescent="0.25">
      <c r="V3805" s="10"/>
    </row>
    <row r="3806" spans="22:22" x14ac:dyDescent="0.25">
      <c r="V3806" s="10"/>
    </row>
    <row r="3807" spans="22:22" x14ac:dyDescent="0.25">
      <c r="V3807" s="10"/>
    </row>
    <row r="3808" spans="22:22" x14ac:dyDescent="0.25">
      <c r="V3808" s="10"/>
    </row>
    <row r="3809" spans="22:22" x14ac:dyDescent="0.25">
      <c r="V3809" s="10"/>
    </row>
    <row r="3810" spans="22:22" x14ac:dyDescent="0.25">
      <c r="V3810" s="10"/>
    </row>
    <row r="3811" spans="22:22" x14ac:dyDescent="0.25">
      <c r="V3811" s="10"/>
    </row>
    <row r="3812" spans="22:22" x14ac:dyDescent="0.25">
      <c r="V3812" s="10"/>
    </row>
    <row r="3813" spans="22:22" x14ac:dyDescent="0.25">
      <c r="V3813" s="10"/>
    </row>
    <row r="3814" spans="22:22" x14ac:dyDescent="0.25">
      <c r="V3814" s="10"/>
    </row>
    <row r="3815" spans="22:22" x14ac:dyDescent="0.25">
      <c r="V3815" s="10"/>
    </row>
    <row r="3816" spans="22:22" x14ac:dyDescent="0.25">
      <c r="V3816" s="10"/>
    </row>
    <row r="3817" spans="22:22" x14ac:dyDescent="0.25">
      <c r="V3817" s="10"/>
    </row>
    <row r="3818" spans="22:22" x14ac:dyDescent="0.25">
      <c r="V3818" s="10"/>
    </row>
    <row r="3819" spans="22:22" x14ac:dyDescent="0.25">
      <c r="V3819" s="10"/>
    </row>
    <row r="3820" spans="22:22" x14ac:dyDescent="0.25">
      <c r="V3820" s="10"/>
    </row>
    <row r="3821" spans="22:22" x14ac:dyDescent="0.25">
      <c r="V3821" s="10"/>
    </row>
    <row r="3822" spans="22:22" x14ac:dyDescent="0.25">
      <c r="V3822" s="10"/>
    </row>
    <row r="3823" spans="22:22" x14ac:dyDescent="0.25">
      <c r="V3823" s="10"/>
    </row>
    <row r="3824" spans="22:22" x14ac:dyDescent="0.25">
      <c r="V3824" s="10"/>
    </row>
    <row r="3825" spans="22:22" x14ac:dyDescent="0.25">
      <c r="V3825" s="10"/>
    </row>
    <row r="3826" spans="22:22" x14ac:dyDescent="0.25">
      <c r="V3826" s="10"/>
    </row>
    <row r="3827" spans="22:22" x14ac:dyDescent="0.25">
      <c r="V3827" s="10"/>
    </row>
    <row r="3828" spans="22:22" x14ac:dyDescent="0.25">
      <c r="V3828" s="10"/>
    </row>
    <row r="3829" spans="22:22" x14ac:dyDescent="0.25">
      <c r="V3829" s="10"/>
    </row>
    <row r="3830" spans="22:22" x14ac:dyDescent="0.25">
      <c r="V3830" s="10"/>
    </row>
    <row r="3831" spans="22:22" x14ac:dyDescent="0.25">
      <c r="V3831" s="10"/>
    </row>
    <row r="3832" spans="22:22" x14ac:dyDescent="0.25">
      <c r="V3832" s="10"/>
    </row>
    <row r="3833" spans="22:22" x14ac:dyDescent="0.25">
      <c r="V3833" s="10"/>
    </row>
    <row r="3834" spans="22:22" x14ac:dyDescent="0.25">
      <c r="V3834" s="10"/>
    </row>
    <row r="3835" spans="22:22" x14ac:dyDescent="0.25">
      <c r="V3835" s="10"/>
    </row>
    <row r="3836" spans="22:22" x14ac:dyDescent="0.25">
      <c r="V3836" s="10"/>
    </row>
    <row r="3837" spans="22:22" x14ac:dyDescent="0.25">
      <c r="V3837" s="10"/>
    </row>
    <row r="3838" spans="22:22" x14ac:dyDescent="0.25">
      <c r="V3838" s="10"/>
    </row>
    <row r="3839" spans="22:22" x14ac:dyDescent="0.25">
      <c r="V3839" s="10"/>
    </row>
    <row r="3840" spans="22:22" x14ac:dyDescent="0.25">
      <c r="V3840" s="10"/>
    </row>
    <row r="3841" spans="22:22" x14ac:dyDescent="0.25">
      <c r="V3841" s="10"/>
    </row>
    <row r="3842" spans="22:22" x14ac:dyDescent="0.25">
      <c r="V3842" s="10"/>
    </row>
    <row r="3843" spans="22:22" x14ac:dyDescent="0.25">
      <c r="V3843" s="10"/>
    </row>
    <row r="3844" spans="22:22" x14ac:dyDescent="0.25">
      <c r="V3844" s="10"/>
    </row>
    <row r="3845" spans="22:22" x14ac:dyDescent="0.25">
      <c r="V3845" s="10"/>
    </row>
    <row r="3846" spans="22:22" x14ac:dyDescent="0.25">
      <c r="V3846" s="10"/>
    </row>
    <row r="3847" spans="22:22" x14ac:dyDescent="0.25">
      <c r="V3847" s="10"/>
    </row>
    <row r="3848" spans="22:22" x14ac:dyDescent="0.25">
      <c r="V3848" s="10"/>
    </row>
    <row r="3849" spans="22:22" x14ac:dyDescent="0.25">
      <c r="V3849" s="10"/>
    </row>
    <row r="3850" spans="22:22" x14ac:dyDescent="0.25">
      <c r="V3850" s="10"/>
    </row>
    <row r="3851" spans="22:22" x14ac:dyDescent="0.25">
      <c r="V3851" s="10"/>
    </row>
    <row r="3852" spans="22:22" x14ac:dyDescent="0.25">
      <c r="V3852" s="10"/>
    </row>
    <row r="3853" spans="22:22" x14ac:dyDescent="0.25">
      <c r="V3853" s="10"/>
    </row>
    <row r="3854" spans="22:22" x14ac:dyDescent="0.25">
      <c r="V3854" s="10"/>
    </row>
    <row r="3855" spans="22:22" x14ac:dyDescent="0.25">
      <c r="V3855" s="10"/>
    </row>
    <row r="3856" spans="22:22" x14ac:dyDescent="0.25">
      <c r="V3856" s="10"/>
    </row>
    <row r="3857" spans="22:22" x14ac:dyDescent="0.25">
      <c r="V3857" s="10"/>
    </row>
    <row r="3858" spans="22:22" x14ac:dyDescent="0.25">
      <c r="V3858" s="10"/>
    </row>
    <row r="3859" spans="22:22" x14ac:dyDescent="0.25">
      <c r="V3859" s="10"/>
    </row>
    <row r="3860" spans="22:22" x14ac:dyDescent="0.25">
      <c r="V3860" s="10"/>
    </row>
    <row r="3861" spans="22:22" x14ac:dyDescent="0.25">
      <c r="V3861" s="10"/>
    </row>
    <row r="3862" spans="22:22" x14ac:dyDescent="0.25">
      <c r="V3862" s="10"/>
    </row>
    <row r="3863" spans="22:22" x14ac:dyDescent="0.25">
      <c r="V3863" s="10"/>
    </row>
    <row r="3864" spans="22:22" x14ac:dyDescent="0.25">
      <c r="V3864" s="10"/>
    </row>
    <row r="3865" spans="22:22" x14ac:dyDescent="0.25">
      <c r="V3865" s="10"/>
    </row>
    <row r="3866" spans="22:22" x14ac:dyDescent="0.25">
      <c r="V3866" s="10"/>
    </row>
    <row r="3867" spans="22:22" x14ac:dyDescent="0.25">
      <c r="V3867" s="10"/>
    </row>
    <row r="3868" spans="22:22" x14ac:dyDescent="0.25">
      <c r="V3868" s="10"/>
    </row>
    <row r="3869" spans="22:22" x14ac:dyDescent="0.25">
      <c r="V3869" s="10"/>
    </row>
    <row r="3870" spans="22:22" x14ac:dyDescent="0.25">
      <c r="V3870" s="10"/>
    </row>
    <row r="3871" spans="22:22" x14ac:dyDescent="0.25">
      <c r="V3871" s="10"/>
    </row>
    <row r="3872" spans="22:22" x14ac:dyDescent="0.25">
      <c r="V3872" s="10"/>
    </row>
    <row r="3873" spans="22:22" x14ac:dyDescent="0.25">
      <c r="V3873" s="10"/>
    </row>
    <row r="3874" spans="22:22" x14ac:dyDescent="0.25">
      <c r="V3874" s="10"/>
    </row>
    <row r="3875" spans="22:22" x14ac:dyDescent="0.25">
      <c r="V3875" s="10"/>
    </row>
    <row r="3876" spans="22:22" x14ac:dyDescent="0.25">
      <c r="V3876" s="10"/>
    </row>
    <row r="3877" spans="22:22" x14ac:dyDescent="0.25">
      <c r="V3877" s="10"/>
    </row>
    <row r="3878" spans="22:22" x14ac:dyDescent="0.25">
      <c r="V3878" s="10"/>
    </row>
    <row r="3879" spans="22:22" x14ac:dyDescent="0.25">
      <c r="V3879" s="10"/>
    </row>
    <row r="3880" spans="22:22" x14ac:dyDescent="0.25">
      <c r="V3880" s="10"/>
    </row>
    <row r="3881" spans="22:22" x14ac:dyDescent="0.25">
      <c r="V3881" s="10"/>
    </row>
    <row r="3882" spans="22:22" x14ac:dyDescent="0.25">
      <c r="V3882" s="10"/>
    </row>
    <row r="3883" spans="22:22" x14ac:dyDescent="0.25">
      <c r="V3883" s="10"/>
    </row>
    <row r="3884" spans="22:22" x14ac:dyDescent="0.25">
      <c r="V3884" s="10"/>
    </row>
    <row r="3885" spans="22:22" x14ac:dyDescent="0.25">
      <c r="V3885" s="10"/>
    </row>
    <row r="3886" spans="22:22" x14ac:dyDescent="0.25">
      <c r="V3886" s="10"/>
    </row>
    <row r="3887" spans="22:22" x14ac:dyDescent="0.25">
      <c r="V3887" s="10"/>
    </row>
    <row r="3888" spans="22:22" x14ac:dyDescent="0.25">
      <c r="V3888" s="10"/>
    </row>
    <row r="3889" spans="22:22" x14ac:dyDescent="0.25">
      <c r="V3889" s="10"/>
    </row>
    <row r="3890" spans="22:22" x14ac:dyDescent="0.25">
      <c r="V3890" s="10"/>
    </row>
    <row r="3891" spans="22:22" x14ac:dyDescent="0.25">
      <c r="V3891" s="10"/>
    </row>
    <row r="3892" spans="22:22" x14ac:dyDescent="0.25">
      <c r="V3892" s="10"/>
    </row>
    <row r="3893" spans="22:22" x14ac:dyDescent="0.25">
      <c r="V3893" s="10"/>
    </row>
    <row r="3894" spans="22:22" x14ac:dyDescent="0.25">
      <c r="V3894" s="10"/>
    </row>
    <row r="3895" spans="22:22" x14ac:dyDescent="0.25">
      <c r="V3895" s="10"/>
    </row>
    <row r="3896" spans="22:22" x14ac:dyDescent="0.25">
      <c r="V3896" s="10"/>
    </row>
    <row r="3897" spans="22:22" x14ac:dyDescent="0.25">
      <c r="V3897" s="10"/>
    </row>
    <row r="3898" spans="22:22" x14ac:dyDescent="0.25">
      <c r="V3898" s="10"/>
    </row>
    <row r="3899" spans="22:22" x14ac:dyDescent="0.25">
      <c r="V3899" s="10"/>
    </row>
    <row r="3900" spans="22:22" x14ac:dyDescent="0.25">
      <c r="V3900" s="10"/>
    </row>
    <row r="3901" spans="22:22" x14ac:dyDescent="0.25">
      <c r="V3901" s="10"/>
    </row>
    <row r="3902" spans="22:22" x14ac:dyDescent="0.25">
      <c r="V3902" s="10"/>
    </row>
    <row r="3903" spans="22:22" x14ac:dyDescent="0.25">
      <c r="V3903" s="10"/>
    </row>
    <row r="3904" spans="22:22" x14ac:dyDescent="0.25">
      <c r="V3904" s="10"/>
    </row>
    <row r="3905" spans="22:22" x14ac:dyDescent="0.25">
      <c r="V3905" s="10"/>
    </row>
    <row r="3906" spans="22:22" x14ac:dyDescent="0.25">
      <c r="V3906" s="10"/>
    </row>
    <row r="3907" spans="22:22" x14ac:dyDescent="0.25">
      <c r="V3907" s="10"/>
    </row>
    <row r="3908" spans="22:22" x14ac:dyDescent="0.25">
      <c r="V3908" s="10"/>
    </row>
    <row r="3909" spans="22:22" x14ac:dyDescent="0.25">
      <c r="V3909" s="10"/>
    </row>
    <row r="3910" spans="22:22" x14ac:dyDescent="0.25">
      <c r="V3910" s="10"/>
    </row>
    <row r="3911" spans="22:22" x14ac:dyDescent="0.25">
      <c r="V3911" s="10"/>
    </row>
    <row r="3912" spans="22:22" x14ac:dyDescent="0.25">
      <c r="V3912" s="10"/>
    </row>
    <row r="3913" spans="22:22" x14ac:dyDescent="0.25">
      <c r="V3913" s="10"/>
    </row>
    <row r="3914" spans="22:22" x14ac:dyDescent="0.25">
      <c r="V3914" s="10"/>
    </row>
    <row r="3915" spans="22:22" x14ac:dyDescent="0.25">
      <c r="V3915" s="10"/>
    </row>
    <row r="3916" spans="22:22" x14ac:dyDescent="0.25">
      <c r="V3916" s="10"/>
    </row>
    <row r="3917" spans="22:22" x14ac:dyDescent="0.25">
      <c r="V3917" s="10"/>
    </row>
    <row r="3918" spans="22:22" x14ac:dyDescent="0.25">
      <c r="V3918" s="10"/>
    </row>
    <row r="3919" spans="22:22" x14ac:dyDescent="0.25">
      <c r="V3919" s="10"/>
    </row>
    <row r="3920" spans="22:22" x14ac:dyDescent="0.25">
      <c r="V3920" s="10"/>
    </row>
    <row r="3921" spans="22:22" x14ac:dyDescent="0.25">
      <c r="V3921" s="10"/>
    </row>
    <row r="3922" spans="22:22" x14ac:dyDescent="0.25">
      <c r="V3922" s="10"/>
    </row>
    <row r="3923" spans="22:22" x14ac:dyDescent="0.25">
      <c r="V3923" s="10"/>
    </row>
    <row r="3924" spans="22:22" x14ac:dyDescent="0.25">
      <c r="V3924" s="10"/>
    </row>
    <row r="3925" spans="22:22" x14ac:dyDescent="0.25">
      <c r="V3925" s="10"/>
    </row>
    <row r="3926" spans="22:22" x14ac:dyDescent="0.25">
      <c r="V3926" s="10"/>
    </row>
    <row r="3927" spans="22:22" x14ac:dyDescent="0.25">
      <c r="V3927" s="10"/>
    </row>
    <row r="3928" spans="22:22" x14ac:dyDescent="0.25">
      <c r="V3928" s="10"/>
    </row>
    <row r="3929" spans="22:22" x14ac:dyDescent="0.25">
      <c r="V3929" s="10"/>
    </row>
    <row r="3930" spans="22:22" x14ac:dyDescent="0.25">
      <c r="V3930" s="10"/>
    </row>
    <row r="3931" spans="22:22" x14ac:dyDescent="0.25">
      <c r="V3931" s="10"/>
    </row>
    <row r="3932" spans="22:22" x14ac:dyDescent="0.25">
      <c r="V3932" s="10"/>
    </row>
    <row r="3933" spans="22:22" x14ac:dyDescent="0.25">
      <c r="V3933" s="10"/>
    </row>
    <row r="3934" spans="22:22" x14ac:dyDescent="0.25">
      <c r="V3934" s="10"/>
    </row>
    <row r="3935" spans="22:22" x14ac:dyDescent="0.25">
      <c r="V3935" s="10"/>
    </row>
    <row r="3936" spans="22:22" x14ac:dyDescent="0.25">
      <c r="V3936" s="10"/>
    </row>
    <row r="3937" spans="22:22" x14ac:dyDescent="0.25">
      <c r="V3937" s="10"/>
    </row>
    <row r="3938" spans="22:22" x14ac:dyDescent="0.25">
      <c r="V3938" s="10"/>
    </row>
    <row r="3939" spans="22:22" x14ac:dyDescent="0.25">
      <c r="V3939" s="10"/>
    </row>
    <row r="3940" spans="22:22" x14ac:dyDescent="0.25">
      <c r="V3940" s="10"/>
    </row>
    <row r="3941" spans="22:22" x14ac:dyDescent="0.25">
      <c r="V3941" s="10"/>
    </row>
    <row r="3942" spans="22:22" x14ac:dyDescent="0.25">
      <c r="V3942" s="10"/>
    </row>
    <row r="3943" spans="22:22" x14ac:dyDescent="0.25">
      <c r="V3943" s="10"/>
    </row>
    <row r="3944" spans="22:22" x14ac:dyDescent="0.25">
      <c r="V3944" s="10"/>
    </row>
    <row r="3945" spans="22:22" x14ac:dyDescent="0.25">
      <c r="V3945" s="10"/>
    </row>
    <row r="3946" spans="22:22" x14ac:dyDescent="0.25">
      <c r="V3946" s="10"/>
    </row>
    <row r="3947" spans="22:22" x14ac:dyDescent="0.25">
      <c r="V3947" s="10"/>
    </row>
    <row r="3948" spans="22:22" x14ac:dyDescent="0.25">
      <c r="V3948" s="10"/>
    </row>
    <row r="3949" spans="22:22" x14ac:dyDescent="0.25">
      <c r="V3949" s="10"/>
    </row>
    <row r="3950" spans="22:22" x14ac:dyDescent="0.25">
      <c r="V3950" s="10"/>
    </row>
    <row r="3951" spans="22:22" x14ac:dyDescent="0.25">
      <c r="V3951" s="10"/>
    </row>
    <row r="3952" spans="22:22" x14ac:dyDescent="0.25">
      <c r="V3952" s="10"/>
    </row>
    <row r="3953" spans="22:22" x14ac:dyDescent="0.25">
      <c r="V3953" s="10"/>
    </row>
    <row r="3954" spans="22:22" x14ac:dyDescent="0.25">
      <c r="V3954" s="10"/>
    </row>
    <row r="3955" spans="22:22" x14ac:dyDescent="0.25">
      <c r="V3955" s="10"/>
    </row>
    <row r="3956" spans="22:22" x14ac:dyDescent="0.25">
      <c r="V3956" s="10"/>
    </row>
    <row r="3957" spans="22:22" x14ac:dyDescent="0.25">
      <c r="V3957" s="10"/>
    </row>
    <row r="3958" spans="22:22" x14ac:dyDescent="0.25">
      <c r="V3958" s="10"/>
    </row>
    <row r="3959" spans="22:22" x14ac:dyDescent="0.25">
      <c r="V3959" s="10"/>
    </row>
    <row r="3960" spans="22:22" x14ac:dyDescent="0.25">
      <c r="V3960" s="10"/>
    </row>
    <row r="3961" spans="22:22" x14ac:dyDescent="0.25">
      <c r="V3961" s="10"/>
    </row>
    <row r="3962" spans="22:22" x14ac:dyDescent="0.25">
      <c r="V3962" s="10"/>
    </row>
    <row r="3963" spans="22:22" x14ac:dyDescent="0.25">
      <c r="V3963" s="10"/>
    </row>
    <row r="3964" spans="22:22" x14ac:dyDescent="0.25">
      <c r="V3964" s="10"/>
    </row>
    <row r="3965" spans="22:22" x14ac:dyDescent="0.25">
      <c r="V3965" s="10"/>
    </row>
    <row r="3966" spans="22:22" x14ac:dyDescent="0.25">
      <c r="V3966" s="10"/>
    </row>
    <row r="3967" spans="22:22" x14ac:dyDescent="0.25">
      <c r="V3967" s="10"/>
    </row>
    <row r="3968" spans="22:22" x14ac:dyDescent="0.25">
      <c r="V3968" s="10"/>
    </row>
    <row r="3969" spans="22:22" x14ac:dyDescent="0.25">
      <c r="V3969" s="10"/>
    </row>
    <row r="3970" spans="22:22" x14ac:dyDescent="0.25">
      <c r="V3970" s="10"/>
    </row>
    <row r="3971" spans="22:22" x14ac:dyDescent="0.25">
      <c r="V3971" s="10"/>
    </row>
    <row r="3972" spans="22:22" x14ac:dyDescent="0.25">
      <c r="V3972" s="10"/>
    </row>
    <row r="3973" spans="22:22" x14ac:dyDescent="0.25">
      <c r="V3973" s="10"/>
    </row>
    <row r="3974" spans="22:22" x14ac:dyDescent="0.25">
      <c r="V3974" s="10"/>
    </row>
    <row r="3975" spans="22:22" x14ac:dyDescent="0.25">
      <c r="V3975" s="10"/>
    </row>
    <row r="3976" spans="22:22" x14ac:dyDescent="0.25">
      <c r="V3976" s="10"/>
    </row>
    <row r="3977" spans="22:22" x14ac:dyDescent="0.25">
      <c r="V3977" s="10"/>
    </row>
    <row r="3978" spans="22:22" x14ac:dyDescent="0.25">
      <c r="V3978" s="10"/>
    </row>
    <row r="3979" spans="22:22" x14ac:dyDescent="0.25">
      <c r="V3979" s="10"/>
    </row>
    <row r="3980" spans="22:22" x14ac:dyDescent="0.25">
      <c r="V3980" s="10"/>
    </row>
    <row r="3981" spans="22:22" x14ac:dyDescent="0.25">
      <c r="V3981" s="10"/>
    </row>
    <row r="3982" spans="22:22" x14ac:dyDescent="0.25">
      <c r="V3982" s="10"/>
    </row>
    <row r="3983" spans="22:22" x14ac:dyDescent="0.25">
      <c r="V3983" s="10"/>
    </row>
    <row r="3984" spans="22:22" x14ac:dyDescent="0.25">
      <c r="V3984" s="10"/>
    </row>
    <row r="3985" spans="22:22" x14ac:dyDescent="0.25">
      <c r="V3985" s="10"/>
    </row>
    <row r="3986" spans="22:22" x14ac:dyDescent="0.25">
      <c r="V3986" s="10"/>
    </row>
    <row r="3987" spans="22:22" x14ac:dyDescent="0.25">
      <c r="V3987" s="10"/>
    </row>
    <row r="3988" spans="22:22" x14ac:dyDescent="0.25">
      <c r="V3988" s="10"/>
    </row>
    <row r="3989" spans="22:22" x14ac:dyDescent="0.25">
      <c r="V3989" s="10"/>
    </row>
    <row r="3990" spans="22:22" x14ac:dyDescent="0.25">
      <c r="V3990" s="10"/>
    </row>
    <row r="3991" spans="22:22" x14ac:dyDescent="0.25">
      <c r="V3991" s="10"/>
    </row>
    <row r="3992" spans="22:22" x14ac:dyDescent="0.25">
      <c r="V3992" s="10"/>
    </row>
    <row r="3993" spans="22:22" x14ac:dyDescent="0.25">
      <c r="V3993" s="10"/>
    </row>
    <row r="3994" spans="22:22" x14ac:dyDescent="0.25">
      <c r="V3994" s="10"/>
    </row>
    <row r="3995" spans="22:22" x14ac:dyDescent="0.25">
      <c r="V3995" s="10"/>
    </row>
    <row r="3996" spans="22:22" x14ac:dyDescent="0.25">
      <c r="V3996" s="10"/>
    </row>
    <row r="3997" spans="22:22" x14ac:dyDescent="0.25">
      <c r="V3997" s="10"/>
    </row>
    <row r="3998" spans="22:22" x14ac:dyDescent="0.25">
      <c r="V3998" s="10"/>
    </row>
    <row r="3999" spans="22:22" x14ac:dyDescent="0.25">
      <c r="V3999" s="10"/>
    </row>
    <row r="4000" spans="22:22" x14ac:dyDescent="0.25">
      <c r="V4000" s="10"/>
    </row>
    <row r="4001" spans="22:22" x14ac:dyDescent="0.25">
      <c r="V4001" s="10"/>
    </row>
    <row r="4002" spans="22:22" x14ac:dyDescent="0.25">
      <c r="V4002" s="10"/>
    </row>
    <row r="4003" spans="22:22" x14ac:dyDescent="0.25">
      <c r="V4003" s="10"/>
    </row>
    <row r="4004" spans="22:22" x14ac:dyDescent="0.25">
      <c r="V4004" s="10"/>
    </row>
    <row r="4005" spans="22:22" x14ac:dyDescent="0.25">
      <c r="V4005" s="10"/>
    </row>
    <row r="4006" spans="22:22" x14ac:dyDescent="0.25">
      <c r="V4006" s="10"/>
    </row>
    <row r="4007" spans="22:22" x14ac:dyDescent="0.25">
      <c r="V4007" s="10"/>
    </row>
    <row r="4008" spans="22:22" x14ac:dyDescent="0.25">
      <c r="V4008" s="10"/>
    </row>
    <row r="4009" spans="22:22" x14ac:dyDescent="0.25">
      <c r="V4009" s="10"/>
    </row>
    <row r="4010" spans="22:22" x14ac:dyDescent="0.25">
      <c r="V4010" s="10"/>
    </row>
    <row r="4011" spans="22:22" x14ac:dyDescent="0.25">
      <c r="V4011" s="10"/>
    </row>
    <row r="4012" spans="22:22" x14ac:dyDescent="0.25">
      <c r="V4012" s="10"/>
    </row>
    <row r="4013" spans="22:22" x14ac:dyDescent="0.25">
      <c r="V4013" s="10"/>
    </row>
    <row r="4014" spans="22:22" x14ac:dyDescent="0.25">
      <c r="V4014" s="10"/>
    </row>
    <row r="4015" spans="22:22" x14ac:dyDescent="0.25">
      <c r="V4015" s="10"/>
    </row>
    <row r="4016" spans="22:22" x14ac:dyDescent="0.25">
      <c r="V4016" s="10"/>
    </row>
    <row r="4017" spans="22:22" x14ac:dyDescent="0.25">
      <c r="V4017" s="10"/>
    </row>
    <row r="4018" spans="22:22" x14ac:dyDescent="0.25">
      <c r="V4018" s="10"/>
    </row>
    <row r="4019" spans="22:22" x14ac:dyDescent="0.25">
      <c r="V4019" s="10"/>
    </row>
    <row r="4020" spans="22:22" x14ac:dyDescent="0.25">
      <c r="V4020" s="10"/>
    </row>
    <row r="4021" spans="22:22" x14ac:dyDescent="0.25">
      <c r="V4021" s="10"/>
    </row>
    <row r="4022" spans="22:22" x14ac:dyDescent="0.25">
      <c r="V4022" s="10"/>
    </row>
    <row r="4023" spans="22:22" x14ac:dyDescent="0.25">
      <c r="V4023" s="10"/>
    </row>
    <row r="4024" spans="22:22" x14ac:dyDescent="0.25">
      <c r="V4024" s="10"/>
    </row>
    <row r="4025" spans="22:22" x14ac:dyDescent="0.25">
      <c r="V4025" s="10"/>
    </row>
    <row r="4026" spans="22:22" x14ac:dyDescent="0.25">
      <c r="V4026" s="10"/>
    </row>
    <row r="4027" spans="22:22" x14ac:dyDescent="0.25">
      <c r="V4027" s="10"/>
    </row>
    <row r="4028" spans="22:22" x14ac:dyDescent="0.25">
      <c r="V4028" s="10"/>
    </row>
    <row r="4029" spans="22:22" x14ac:dyDescent="0.25">
      <c r="V4029" s="10"/>
    </row>
    <row r="4030" spans="22:22" x14ac:dyDescent="0.25">
      <c r="V4030" s="10"/>
    </row>
    <row r="4031" spans="22:22" x14ac:dyDescent="0.25">
      <c r="V4031" s="10"/>
    </row>
    <row r="4032" spans="22:22" x14ac:dyDescent="0.25">
      <c r="V4032" s="10"/>
    </row>
    <row r="4033" spans="22:22" x14ac:dyDescent="0.25">
      <c r="V4033" s="10"/>
    </row>
    <row r="4034" spans="22:22" x14ac:dyDescent="0.25">
      <c r="V4034" s="10"/>
    </row>
    <row r="4035" spans="22:22" x14ac:dyDescent="0.25">
      <c r="V4035" s="10"/>
    </row>
    <row r="4036" spans="22:22" x14ac:dyDescent="0.25">
      <c r="V4036" s="10"/>
    </row>
    <row r="4037" spans="22:22" x14ac:dyDescent="0.25">
      <c r="V4037" s="10"/>
    </row>
    <row r="4038" spans="22:22" x14ac:dyDescent="0.25">
      <c r="V4038" s="10"/>
    </row>
    <row r="4039" spans="22:22" x14ac:dyDescent="0.25">
      <c r="V4039" s="10"/>
    </row>
    <row r="4040" spans="22:22" x14ac:dyDescent="0.25">
      <c r="V4040" s="10"/>
    </row>
    <row r="4041" spans="22:22" x14ac:dyDescent="0.25">
      <c r="V4041" s="10"/>
    </row>
    <row r="4042" spans="22:22" x14ac:dyDescent="0.25">
      <c r="V4042" s="10"/>
    </row>
    <row r="4043" spans="22:22" x14ac:dyDescent="0.25">
      <c r="V4043" s="10"/>
    </row>
    <row r="4044" spans="22:22" x14ac:dyDescent="0.25">
      <c r="V4044" s="10"/>
    </row>
    <row r="4045" spans="22:22" x14ac:dyDescent="0.25">
      <c r="V4045" s="10"/>
    </row>
    <row r="4046" spans="22:22" x14ac:dyDescent="0.25">
      <c r="V4046" s="10"/>
    </row>
    <row r="4047" spans="22:22" x14ac:dyDescent="0.25">
      <c r="V4047" s="10"/>
    </row>
    <row r="4048" spans="22:22" x14ac:dyDescent="0.25">
      <c r="V4048" s="10"/>
    </row>
    <row r="4049" spans="22:22" x14ac:dyDescent="0.25">
      <c r="V4049" s="10"/>
    </row>
    <row r="4050" spans="22:22" x14ac:dyDescent="0.25">
      <c r="V4050" s="10"/>
    </row>
    <row r="4051" spans="22:22" x14ac:dyDescent="0.25">
      <c r="V4051" s="10"/>
    </row>
    <row r="4052" spans="22:22" x14ac:dyDescent="0.25">
      <c r="V4052" s="10"/>
    </row>
    <row r="4053" spans="22:22" x14ac:dyDescent="0.25">
      <c r="V4053" s="10"/>
    </row>
    <row r="4054" spans="22:22" x14ac:dyDescent="0.25">
      <c r="V4054" s="10"/>
    </row>
    <row r="4055" spans="22:22" x14ac:dyDescent="0.25">
      <c r="V4055" s="10"/>
    </row>
    <row r="4056" spans="22:22" x14ac:dyDescent="0.25">
      <c r="V4056" s="10"/>
    </row>
    <row r="4057" spans="22:22" x14ac:dyDescent="0.25">
      <c r="V4057" s="10"/>
    </row>
    <row r="4058" spans="22:22" x14ac:dyDescent="0.25">
      <c r="V4058" s="10"/>
    </row>
    <row r="4059" spans="22:22" x14ac:dyDescent="0.25">
      <c r="V4059" s="10"/>
    </row>
    <row r="4060" spans="22:22" x14ac:dyDescent="0.25">
      <c r="V4060" s="10"/>
    </row>
    <row r="4061" spans="22:22" x14ac:dyDescent="0.25">
      <c r="V4061" s="10"/>
    </row>
    <row r="4062" spans="22:22" x14ac:dyDescent="0.25">
      <c r="V4062" s="10"/>
    </row>
    <row r="4063" spans="22:22" x14ac:dyDescent="0.25">
      <c r="V4063" s="10"/>
    </row>
    <row r="4064" spans="22:22" x14ac:dyDescent="0.25">
      <c r="V4064" s="10"/>
    </row>
    <row r="4065" spans="22:22" x14ac:dyDescent="0.25">
      <c r="V4065" s="10"/>
    </row>
    <row r="4066" spans="22:22" x14ac:dyDescent="0.25">
      <c r="V4066" s="10"/>
    </row>
    <row r="4067" spans="22:22" x14ac:dyDescent="0.25">
      <c r="V4067" s="10"/>
    </row>
    <row r="4068" spans="22:22" x14ac:dyDescent="0.25">
      <c r="V4068" s="10"/>
    </row>
    <row r="4069" spans="22:22" x14ac:dyDescent="0.25">
      <c r="V4069" s="10"/>
    </row>
    <row r="4070" spans="22:22" x14ac:dyDescent="0.25">
      <c r="V4070" s="10"/>
    </row>
    <row r="4071" spans="22:22" x14ac:dyDescent="0.25">
      <c r="V4071" s="10"/>
    </row>
    <row r="4072" spans="22:22" x14ac:dyDescent="0.25">
      <c r="V4072" s="10"/>
    </row>
    <row r="4073" spans="22:22" x14ac:dyDescent="0.25">
      <c r="V4073" s="10"/>
    </row>
    <row r="4074" spans="22:22" x14ac:dyDescent="0.25">
      <c r="V4074" s="10"/>
    </row>
    <row r="4075" spans="22:22" x14ac:dyDescent="0.25">
      <c r="V4075" s="10"/>
    </row>
    <row r="4076" spans="22:22" x14ac:dyDescent="0.25">
      <c r="V4076" s="10"/>
    </row>
    <row r="4077" spans="22:22" x14ac:dyDescent="0.25">
      <c r="V4077" s="10"/>
    </row>
    <row r="4078" spans="22:22" x14ac:dyDescent="0.25">
      <c r="V4078" s="10"/>
    </row>
    <row r="4079" spans="22:22" x14ac:dyDescent="0.25">
      <c r="V4079" s="10"/>
    </row>
    <row r="4080" spans="22:22" x14ac:dyDescent="0.25">
      <c r="V4080" s="10"/>
    </row>
    <row r="4081" spans="22:22" x14ac:dyDescent="0.25">
      <c r="V4081" s="10"/>
    </row>
    <row r="4082" spans="22:22" x14ac:dyDescent="0.25">
      <c r="V4082" s="10"/>
    </row>
    <row r="4083" spans="22:22" x14ac:dyDescent="0.25">
      <c r="V4083" s="10"/>
    </row>
    <row r="4084" spans="22:22" x14ac:dyDescent="0.25">
      <c r="V4084" s="10"/>
    </row>
    <row r="4085" spans="22:22" x14ac:dyDescent="0.25">
      <c r="V4085" s="10"/>
    </row>
    <row r="4086" spans="22:22" x14ac:dyDescent="0.25">
      <c r="V4086" s="10"/>
    </row>
    <row r="4087" spans="22:22" x14ac:dyDescent="0.25">
      <c r="V4087" s="10"/>
    </row>
    <row r="4088" spans="22:22" x14ac:dyDescent="0.25">
      <c r="V4088" s="10"/>
    </row>
    <row r="4089" spans="22:22" x14ac:dyDescent="0.25">
      <c r="V4089" s="10"/>
    </row>
    <row r="4090" spans="22:22" x14ac:dyDescent="0.25">
      <c r="V4090" s="10"/>
    </row>
    <row r="4091" spans="22:22" x14ac:dyDescent="0.25">
      <c r="V4091" s="10"/>
    </row>
    <row r="4092" spans="22:22" x14ac:dyDescent="0.25">
      <c r="V4092" s="10"/>
    </row>
    <row r="4093" spans="22:22" x14ac:dyDescent="0.25">
      <c r="V4093" s="10"/>
    </row>
    <row r="4094" spans="22:22" x14ac:dyDescent="0.25">
      <c r="V4094" s="10"/>
    </row>
    <row r="4095" spans="22:22" x14ac:dyDescent="0.25">
      <c r="V4095" s="10"/>
    </row>
    <row r="4096" spans="22:22" x14ac:dyDescent="0.25">
      <c r="V4096" s="10"/>
    </row>
    <row r="4097" spans="22:22" x14ac:dyDescent="0.25">
      <c r="V4097" s="10"/>
    </row>
    <row r="4098" spans="22:22" x14ac:dyDescent="0.25">
      <c r="V4098" s="10"/>
    </row>
    <row r="4099" spans="22:22" x14ac:dyDescent="0.25">
      <c r="V4099" s="10"/>
    </row>
    <row r="4100" spans="22:22" x14ac:dyDescent="0.25">
      <c r="V4100" s="10"/>
    </row>
    <row r="4101" spans="22:22" x14ac:dyDescent="0.25">
      <c r="V4101" s="10"/>
    </row>
    <row r="4102" spans="22:22" x14ac:dyDescent="0.25">
      <c r="V4102" s="10"/>
    </row>
    <row r="4103" spans="22:22" x14ac:dyDescent="0.25">
      <c r="V4103" s="10"/>
    </row>
    <row r="4104" spans="22:22" x14ac:dyDescent="0.25">
      <c r="V4104" s="10"/>
    </row>
    <row r="4105" spans="22:22" x14ac:dyDescent="0.25">
      <c r="V4105" s="10"/>
    </row>
    <row r="4106" spans="22:22" x14ac:dyDescent="0.25">
      <c r="V4106" s="10"/>
    </row>
    <row r="4107" spans="22:22" x14ac:dyDescent="0.25">
      <c r="V4107" s="10"/>
    </row>
    <row r="4108" spans="22:22" x14ac:dyDescent="0.25">
      <c r="V4108" s="10"/>
    </row>
    <row r="4109" spans="22:22" x14ac:dyDescent="0.25">
      <c r="V4109" s="10"/>
    </row>
    <row r="4110" spans="22:22" x14ac:dyDescent="0.25">
      <c r="V4110" s="10"/>
    </row>
    <row r="4111" spans="22:22" x14ac:dyDescent="0.25">
      <c r="V4111" s="10"/>
    </row>
    <row r="4112" spans="22:22" x14ac:dyDescent="0.25">
      <c r="V4112" s="10"/>
    </row>
    <row r="4113" spans="22:22" x14ac:dyDescent="0.25">
      <c r="V4113" s="10"/>
    </row>
    <row r="4114" spans="22:22" x14ac:dyDescent="0.25">
      <c r="V4114" s="10"/>
    </row>
    <row r="4115" spans="22:22" x14ac:dyDescent="0.25">
      <c r="V4115" s="10"/>
    </row>
    <row r="4116" spans="22:22" x14ac:dyDescent="0.25">
      <c r="V4116" s="10"/>
    </row>
    <row r="4117" spans="22:22" x14ac:dyDescent="0.25">
      <c r="V4117" s="10"/>
    </row>
    <row r="4118" spans="22:22" x14ac:dyDescent="0.25">
      <c r="V4118" s="10"/>
    </row>
    <row r="4119" spans="22:22" x14ac:dyDescent="0.25">
      <c r="V4119" s="10"/>
    </row>
    <row r="4120" spans="22:22" x14ac:dyDescent="0.25">
      <c r="V4120" s="10"/>
    </row>
    <row r="4121" spans="22:22" x14ac:dyDescent="0.25">
      <c r="V4121" s="10"/>
    </row>
    <row r="4122" spans="22:22" x14ac:dyDescent="0.25">
      <c r="V4122" s="10"/>
    </row>
    <row r="4123" spans="22:22" x14ac:dyDescent="0.25">
      <c r="V4123" s="10"/>
    </row>
    <row r="4124" spans="22:22" x14ac:dyDescent="0.25">
      <c r="V4124" s="10"/>
    </row>
    <row r="4125" spans="22:22" x14ac:dyDescent="0.25">
      <c r="V4125" s="10"/>
    </row>
    <row r="4126" spans="22:22" x14ac:dyDescent="0.25">
      <c r="V4126" s="10"/>
    </row>
    <row r="4127" spans="22:22" x14ac:dyDescent="0.25">
      <c r="V4127" s="10"/>
    </row>
    <row r="4128" spans="22:22" x14ac:dyDescent="0.25">
      <c r="V4128" s="10"/>
    </row>
    <row r="4129" spans="22:22" x14ac:dyDescent="0.25">
      <c r="V4129" s="10"/>
    </row>
    <row r="4130" spans="22:22" x14ac:dyDescent="0.25">
      <c r="V4130" s="10"/>
    </row>
    <row r="4131" spans="22:22" x14ac:dyDescent="0.25">
      <c r="V4131" s="10"/>
    </row>
    <row r="4132" spans="22:22" x14ac:dyDescent="0.25">
      <c r="V4132" s="10"/>
    </row>
    <row r="4133" spans="22:22" x14ac:dyDescent="0.25">
      <c r="V4133" s="10"/>
    </row>
    <row r="4134" spans="22:22" x14ac:dyDescent="0.25">
      <c r="V4134" s="10"/>
    </row>
    <row r="4135" spans="22:22" x14ac:dyDescent="0.25">
      <c r="V4135" s="10"/>
    </row>
    <row r="4136" spans="22:22" x14ac:dyDescent="0.25">
      <c r="V4136" s="10"/>
    </row>
    <row r="4137" spans="22:22" x14ac:dyDescent="0.25">
      <c r="V4137" s="10"/>
    </row>
    <row r="4138" spans="22:22" x14ac:dyDescent="0.25">
      <c r="V4138" s="10"/>
    </row>
    <row r="4139" spans="22:22" x14ac:dyDescent="0.25">
      <c r="V4139" s="10"/>
    </row>
    <row r="4140" spans="22:22" x14ac:dyDescent="0.25">
      <c r="V4140" s="10"/>
    </row>
    <row r="4141" spans="22:22" x14ac:dyDescent="0.25">
      <c r="V4141" s="10"/>
    </row>
    <row r="4142" spans="22:22" x14ac:dyDescent="0.25">
      <c r="V4142" s="10"/>
    </row>
    <row r="4143" spans="22:22" x14ac:dyDescent="0.25">
      <c r="V4143" s="10"/>
    </row>
    <row r="4144" spans="22:22" x14ac:dyDescent="0.25">
      <c r="V4144" s="10"/>
    </row>
    <row r="4145" spans="22:22" x14ac:dyDescent="0.25">
      <c r="V4145" s="10"/>
    </row>
    <row r="4146" spans="22:22" x14ac:dyDescent="0.25">
      <c r="V4146" s="10"/>
    </row>
    <row r="4147" spans="22:22" x14ac:dyDescent="0.25">
      <c r="V4147" s="10"/>
    </row>
    <row r="4148" spans="22:22" x14ac:dyDescent="0.25">
      <c r="V4148" s="10"/>
    </row>
    <row r="4149" spans="22:22" x14ac:dyDescent="0.25">
      <c r="V4149" s="10"/>
    </row>
    <row r="4150" spans="22:22" x14ac:dyDescent="0.25">
      <c r="V4150" s="10"/>
    </row>
    <row r="4151" spans="22:22" x14ac:dyDescent="0.25">
      <c r="V4151" s="10"/>
    </row>
    <row r="4152" spans="22:22" x14ac:dyDescent="0.25">
      <c r="V4152" s="10"/>
    </row>
    <row r="4153" spans="22:22" x14ac:dyDescent="0.25">
      <c r="V4153" s="10"/>
    </row>
    <row r="4154" spans="22:22" x14ac:dyDescent="0.25">
      <c r="V4154" s="10"/>
    </row>
    <row r="4155" spans="22:22" x14ac:dyDescent="0.25">
      <c r="V4155" s="10"/>
    </row>
    <row r="4156" spans="22:22" x14ac:dyDescent="0.25">
      <c r="V4156" s="10"/>
    </row>
    <row r="4157" spans="22:22" x14ac:dyDescent="0.25">
      <c r="V4157" s="10"/>
    </row>
    <row r="4158" spans="22:22" x14ac:dyDescent="0.25">
      <c r="V4158" s="10"/>
    </row>
    <row r="4159" spans="22:22" x14ac:dyDescent="0.25">
      <c r="V4159" s="10"/>
    </row>
    <row r="4160" spans="22:22" x14ac:dyDescent="0.25">
      <c r="V4160" s="10"/>
    </row>
    <row r="4161" spans="22:22" x14ac:dyDescent="0.25">
      <c r="V4161" s="10"/>
    </row>
    <row r="4162" spans="22:22" x14ac:dyDescent="0.25">
      <c r="V4162" s="10"/>
    </row>
    <row r="4163" spans="22:22" x14ac:dyDescent="0.25">
      <c r="V4163" s="10"/>
    </row>
    <row r="4164" spans="22:22" x14ac:dyDescent="0.25">
      <c r="V4164" s="10"/>
    </row>
    <row r="4165" spans="22:22" x14ac:dyDescent="0.25">
      <c r="V4165" s="10"/>
    </row>
    <row r="4166" spans="22:22" x14ac:dyDescent="0.25">
      <c r="V4166" s="10"/>
    </row>
    <row r="4167" spans="22:22" x14ac:dyDescent="0.25">
      <c r="V4167" s="10"/>
    </row>
    <row r="4168" spans="22:22" x14ac:dyDescent="0.25">
      <c r="V4168" s="10"/>
    </row>
    <row r="4169" spans="22:22" x14ac:dyDescent="0.25">
      <c r="V4169" s="10"/>
    </row>
    <row r="4170" spans="22:22" x14ac:dyDescent="0.25">
      <c r="V4170" s="10"/>
    </row>
    <row r="4171" spans="22:22" x14ac:dyDescent="0.25">
      <c r="V4171" s="10"/>
    </row>
    <row r="4172" spans="22:22" x14ac:dyDescent="0.25">
      <c r="V4172" s="10"/>
    </row>
    <row r="4173" spans="22:22" x14ac:dyDescent="0.25">
      <c r="V4173" s="10"/>
    </row>
    <row r="4174" spans="22:22" x14ac:dyDescent="0.25">
      <c r="V4174" s="10"/>
    </row>
    <row r="4175" spans="22:22" x14ac:dyDescent="0.25">
      <c r="V4175" s="10"/>
    </row>
    <row r="4176" spans="22:22" x14ac:dyDescent="0.25">
      <c r="V4176" s="10"/>
    </row>
    <row r="4177" spans="22:22" x14ac:dyDescent="0.25">
      <c r="V4177" s="10"/>
    </row>
    <row r="4178" spans="22:22" x14ac:dyDescent="0.25">
      <c r="V4178" s="10"/>
    </row>
    <row r="4179" spans="22:22" x14ac:dyDescent="0.25">
      <c r="V4179" s="10"/>
    </row>
    <row r="4180" spans="22:22" x14ac:dyDescent="0.25">
      <c r="V4180" s="10"/>
    </row>
    <row r="4181" spans="22:22" x14ac:dyDescent="0.25">
      <c r="V4181" s="10"/>
    </row>
    <row r="4182" spans="22:22" x14ac:dyDescent="0.25">
      <c r="V4182" s="10"/>
    </row>
    <row r="4183" spans="22:22" x14ac:dyDescent="0.25">
      <c r="V4183" s="10"/>
    </row>
    <row r="4184" spans="22:22" x14ac:dyDescent="0.25">
      <c r="V4184" s="10"/>
    </row>
    <row r="4185" spans="22:22" x14ac:dyDescent="0.25">
      <c r="V4185" s="10"/>
    </row>
    <row r="4186" spans="22:22" x14ac:dyDescent="0.25">
      <c r="V4186" s="10"/>
    </row>
    <row r="4187" spans="22:22" x14ac:dyDescent="0.25">
      <c r="V4187" s="10"/>
    </row>
    <row r="4188" spans="22:22" x14ac:dyDescent="0.25">
      <c r="V4188" s="10"/>
    </row>
    <row r="4189" spans="22:22" x14ac:dyDescent="0.25">
      <c r="V4189" s="10"/>
    </row>
    <row r="4190" spans="22:22" x14ac:dyDescent="0.25">
      <c r="V4190" s="10"/>
    </row>
    <row r="4191" spans="22:22" x14ac:dyDescent="0.25">
      <c r="V4191" s="10"/>
    </row>
    <row r="4192" spans="22:22" x14ac:dyDescent="0.25">
      <c r="V4192" s="10"/>
    </row>
    <row r="4193" spans="22:22" x14ac:dyDescent="0.25">
      <c r="V4193" s="10"/>
    </row>
    <row r="4194" spans="22:22" x14ac:dyDescent="0.25">
      <c r="V4194" s="10"/>
    </row>
    <row r="4195" spans="22:22" x14ac:dyDescent="0.25">
      <c r="V4195" s="10"/>
    </row>
    <row r="4196" spans="22:22" x14ac:dyDescent="0.25">
      <c r="V4196" s="10"/>
    </row>
    <row r="4197" spans="22:22" x14ac:dyDescent="0.25">
      <c r="V4197" s="10"/>
    </row>
    <row r="4198" spans="22:22" x14ac:dyDescent="0.25">
      <c r="V4198" s="10"/>
    </row>
    <row r="4199" spans="22:22" x14ac:dyDescent="0.25">
      <c r="V4199" s="10"/>
    </row>
    <row r="4200" spans="22:22" x14ac:dyDescent="0.25">
      <c r="V4200" s="10"/>
    </row>
    <row r="4201" spans="22:22" x14ac:dyDescent="0.25">
      <c r="V4201" s="10"/>
    </row>
    <row r="4202" spans="22:22" x14ac:dyDescent="0.25">
      <c r="V4202" s="10"/>
    </row>
    <row r="4203" spans="22:22" x14ac:dyDescent="0.25">
      <c r="V4203" s="10"/>
    </row>
    <row r="4204" spans="22:22" x14ac:dyDescent="0.25">
      <c r="V4204" s="10"/>
    </row>
    <row r="4205" spans="22:22" x14ac:dyDescent="0.25">
      <c r="V4205" s="10"/>
    </row>
    <row r="4206" spans="22:22" x14ac:dyDescent="0.25">
      <c r="V4206" s="10"/>
    </row>
    <row r="4207" spans="22:22" x14ac:dyDescent="0.25">
      <c r="V4207" s="10"/>
    </row>
    <row r="4208" spans="22:22" x14ac:dyDescent="0.25">
      <c r="V4208" s="10"/>
    </row>
    <row r="4209" spans="22:22" x14ac:dyDescent="0.25">
      <c r="V4209" s="10"/>
    </row>
    <row r="4210" spans="22:22" x14ac:dyDescent="0.25">
      <c r="V4210" s="10"/>
    </row>
    <row r="4211" spans="22:22" x14ac:dyDescent="0.25">
      <c r="V4211" s="10"/>
    </row>
    <row r="4212" spans="22:22" x14ac:dyDescent="0.25">
      <c r="V4212" s="10"/>
    </row>
    <row r="4213" spans="22:22" x14ac:dyDescent="0.25">
      <c r="V4213" s="10"/>
    </row>
    <row r="4214" spans="22:22" x14ac:dyDescent="0.25">
      <c r="V4214" s="10"/>
    </row>
    <row r="4215" spans="22:22" x14ac:dyDescent="0.25">
      <c r="V4215" s="10"/>
    </row>
    <row r="4216" spans="22:22" x14ac:dyDescent="0.25">
      <c r="V4216" s="10"/>
    </row>
    <row r="4217" spans="22:22" x14ac:dyDescent="0.25">
      <c r="V4217" s="10"/>
    </row>
    <row r="4218" spans="22:22" x14ac:dyDescent="0.25">
      <c r="V4218" s="10"/>
    </row>
    <row r="4219" spans="22:22" x14ac:dyDescent="0.25">
      <c r="V4219" s="10"/>
    </row>
    <row r="4220" spans="22:22" x14ac:dyDescent="0.25">
      <c r="V4220" s="10"/>
    </row>
    <row r="4221" spans="22:22" x14ac:dyDescent="0.25">
      <c r="V4221" s="10"/>
    </row>
    <row r="4222" spans="22:22" x14ac:dyDescent="0.25">
      <c r="V4222" s="10"/>
    </row>
    <row r="4223" spans="22:22" x14ac:dyDescent="0.25">
      <c r="V4223" s="10"/>
    </row>
    <row r="4224" spans="22:22" x14ac:dyDescent="0.25">
      <c r="V4224" s="10"/>
    </row>
    <row r="4225" spans="22:22" x14ac:dyDescent="0.25">
      <c r="V4225" s="10"/>
    </row>
    <row r="4226" spans="22:22" x14ac:dyDescent="0.25">
      <c r="V4226" s="10"/>
    </row>
    <row r="4227" spans="22:22" x14ac:dyDescent="0.25">
      <c r="V4227" s="10"/>
    </row>
    <row r="4228" spans="22:22" x14ac:dyDescent="0.25">
      <c r="V4228" s="10"/>
    </row>
    <row r="4229" spans="22:22" x14ac:dyDescent="0.25">
      <c r="V4229" s="10"/>
    </row>
    <row r="4230" spans="22:22" x14ac:dyDescent="0.25">
      <c r="V4230" s="10"/>
    </row>
    <row r="4231" spans="22:22" x14ac:dyDescent="0.25">
      <c r="V4231" s="10"/>
    </row>
    <row r="4232" spans="22:22" x14ac:dyDescent="0.25">
      <c r="V4232" s="10"/>
    </row>
    <row r="4233" spans="22:22" x14ac:dyDescent="0.25">
      <c r="V4233" s="10"/>
    </row>
    <row r="4234" spans="22:22" x14ac:dyDescent="0.25">
      <c r="V4234" s="10"/>
    </row>
    <row r="4235" spans="22:22" x14ac:dyDescent="0.25">
      <c r="V4235" s="10"/>
    </row>
    <row r="4236" spans="22:22" x14ac:dyDescent="0.25">
      <c r="V4236" s="10"/>
    </row>
    <row r="4237" spans="22:22" x14ac:dyDescent="0.25">
      <c r="V4237" s="10"/>
    </row>
    <row r="4238" spans="22:22" x14ac:dyDescent="0.25">
      <c r="V4238" s="10"/>
    </row>
    <row r="4239" spans="22:22" x14ac:dyDescent="0.25">
      <c r="V4239" s="10"/>
    </row>
    <row r="4240" spans="22:22" x14ac:dyDescent="0.25">
      <c r="V4240" s="10"/>
    </row>
    <row r="4241" spans="22:22" x14ac:dyDescent="0.25">
      <c r="V4241" s="10"/>
    </row>
    <row r="4242" spans="22:22" x14ac:dyDescent="0.25">
      <c r="V4242" s="10"/>
    </row>
    <row r="4243" spans="22:22" x14ac:dyDescent="0.25">
      <c r="V4243" s="10"/>
    </row>
    <row r="4244" spans="22:22" x14ac:dyDescent="0.25">
      <c r="V4244" s="10"/>
    </row>
    <row r="4245" spans="22:22" x14ac:dyDescent="0.25">
      <c r="V4245" s="10"/>
    </row>
    <row r="4246" spans="22:22" x14ac:dyDescent="0.25">
      <c r="V4246" s="10"/>
    </row>
    <row r="4247" spans="22:22" x14ac:dyDescent="0.25">
      <c r="V4247" s="10"/>
    </row>
    <row r="4248" spans="22:22" x14ac:dyDescent="0.25">
      <c r="V4248" s="10"/>
    </row>
    <row r="4249" spans="22:22" x14ac:dyDescent="0.25">
      <c r="V4249" s="10"/>
    </row>
    <row r="4250" spans="22:22" x14ac:dyDescent="0.25">
      <c r="V4250" s="10"/>
    </row>
    <row r="4251" spans="22:22" x14ac:dyDescent="0.25">
      <c r="V4251" s="10"/>
    </row>
    <row r="4252" spans="22:22" x14ac:dyDescent="0.25">
      <c r="V4252" s="10"/>
    </row>
    <row r="4253" spans="22:22" x14ac:dyDescent="0.25">
      <c r="V4253" s="10"/>
    </row>
    <row r="4254" spans="22:22" x14ac:dyDescent="0.25">
      <c r="V4254" s="10"/>
    </row>
    <row r="4255" spans="22:22" x14ac:dyDescent="0.25">
      <c r="V4255" s="10"/>
    </row>
    <row r="4256" spans="22:22" x14ac:dyDescent="0.25">
      <c r="V4256" s="10"/>
    </row>
    <row r="4257" spans="22:22" x14ac:dyDescent="0.25">
      <c r="V4257" s="10"/>
    </row>
    <row r="4258" spans="22:22" x14ac:dyDescent="0.25">
      <c r="V4258" s="10"/>
    </row>
    <row r="4259" spans="22:22" x14ac:dyDescent="0.25">
      <c r="V4259" s="10"/>
    </row>
    <row r="4260" spans="22:22" x14ac:dyDescent="0.25">
      <c r="V4260" s="10"/>
    </row>
    <row r="4261" spans="22:22" x14ac:dyDescent="0.25">
      <c r="V4261" s="10"/>
    </row>
    <row r="4262" spans="22:22" x14ac:dyDescent="0.25">
      <c r="V4262" s="10"/>
    </row>
    <row r="4263" spans="22:22" x14ac:dyDescent="0.25">
      <c r="V4263" s="10"/>
    </row>
    <row r="4264" spans="22:22" x14ac:dyDescent="0.25">
      <c r="V4264" s="10"/>
    </row>
    <row r="4265" spans="22:22" x14ac:dyDescent="0.25">
      <c r="V4265" s="10"/>
    </row>
    <row r="4266" spans="22:22" x14ac:dyDescent="0.25">
      <c r="V4266" s="10"/>
    </row>
    <row r="4267" spans="22:22" x14ac:dyDescent="0.25">
      <c r="V4267" s="10"/>
    </row>
    <row r="4268" spans="22:22" x14ac:dyDescent="0.25">
      <c r="V4268" s="10"/>
    </row>
    <row r="4269" spans="22:22" x14ac:dyDescent="0.25">
      <c r="V4269" s="10"/>
    </row>
    <row r="4270" spans="22:22" x14ac:dyDescent="0.25">
      <c r="V4270" s="10"/>
    </row>
    <row r="4271" spans="22:22" x14ac:dyDescent="0.25">
      <c r="V4271" s="10"/>
    </row>
    <row r="4272" spans="22:22" x14ac:dyDescent="0.25">
      <c r="V4272" s="10"/>
    </row>
    <row r="4273" spans="22:22" x14ac:dyDescent="0.25">
      <c r="V4273" s="10"/>
    </row>
    <row r="4274" spans="22:22" x14ac:dyDescent="0.25">
      <c r="V4274" s="10"/>
    </row>
    <row r="4275" spans="22:22" x14ac:dyDescent="0.25">
      <c r="V4275" s="10"/>
    </row>
    <row r="4276" spans="22:22" x14ac:dyDescent="0.25">
      <c r="V4276" s="10"/>
    </row>
    <row r="4277" spans="22:22" x14ac:dyDescent="0.25">
      <c r="V4277" s="10"/>
    </row>
    <row r="4278" spans="22:22" x14ac:dyDescent="0.25">
      <c r="V4278" s="10"/>
    </row>
    <row r="4279" spans="22:22" x14ac:dyDescent="0.25">
      <c r="V4279" s="10"/>
    </row>
    <row r="4280" spans="22:22" x14ac:dyDescent="0.25">
      <c r="V4280" s="10"/>
    </row>
    <row r="4281" spans="22:22" x14ac:dyDescent="0.25">
      <c r="V4281" s="10"/>
    </row>
    <row r="4282" spans="22:22" x14ac:dyDescent="0.25">
      <c r="V4282" s="10"/>
    </row>
    <row r="4283" spans="22:22" x14ac:dyDescent="0.25">
      <c r="V4283" s="10"/>
    </row>
    <row r="4284" spans="22:22" x14ac:dyDescent="0.25">
      <c r="V4284" s="10"/>
    </row>
    <row r="4285" spans="22:22" x14ac:dyDescent="0.25">
      <c r="V4285" s="10"/>
    </row>
    <row r="4286" spans="22:22" x14ac:dyDescent="0.25">
      <c r="V4286" s="10"/>
    </row>
    <row r="4287" spans="22:22" x14ac:dyDescent="0.25">
      <c r="V4287" s="10"/>
    </row>
    <row r="4288" spans="22:22" x14ac:dyDescent="0.25">
      <c r="V4288" s="10"/>
    </row>
    <row r="4289" spans="22:22" x14ac:dyDescent="0.25">
      <c r="V4289" s="10"/>
    </row>
    <row r="4290" spans="22:22" x14ac:dyDescent="0.25">
      <c r="V4290" s="10"/>
    </row>
    <row r="4291" spans="22:22" x14ac:dyDescent="0.25">
      <c r="V4291" s="10"/>
    </row>
    <row r="4292" spans="22:22" x14ac:dyDescent="0.25">
      <c r="V4292" s="10"/>
    </row>
    <row r="4293" spans="22:22" x14ac:dyDescent="0.25">
      <c r="V4293" s="10"/>
    </row>
    <row r="4294" spans="22:22" x14ac:dyDescent="0.25">
      <c r="V4294" s="10"/>
    </row>
    <row r="4295" spans="22:22" x14ac:dyDescent="0.25">
      <c r="V4295" s="10"/>
    </row>
    <row r="4296" spans="22:22" x14ac:dyDescent="0.25">
      <c r="V4296" s="10"/>
    </row>
    <row r="4297" spans="22:22" x14ac:dyDescent="0.25">
      <c r="V4297" s="10"/>
    </row>
    <row r="4298" spans="22:22" x14ac:dyDescent="0.25">
      <c r="V4298" s="10"/>
    </row>
    <row r="4299" spans="22:22" x14ac:dyDescent="0.25">
      <c r="V4299" s="10"/>
    </row>
    <row r="4300" spans="22:22" x14ac:dyDescent="0.25">
      <c r="V4300" s="10"/>
    </row>
    <row r="4301" spans="22:22" x14ac:dyDescent="0.25">
      <c r="V4301" s="10"/>
    </row>
    <row r="4302" spans="22:22" x14ac:dyDescent="0.25">
      <c r="V4302" s="10"/>
    </row>
    <row r="4303" spans="22:22" x14ac:dyDescent="0.25">
      <c r="V4303" s="10"/>
    </row>
    <row r="4304" spans="22:22" x14ac:dyDescent="0.25">
      <c r="V4304" s="10"/>
    </row>
    <row r="4305" spans="22:22" x14ac:dyDescent="0.25">
      <c r="V4305" s="10"/>
    </row>
    <row r="4306" spans="22:22" x14ac:dyDescent="0.25">
      <c r="V4306" s="10"/>
    </row>
    <row r="4307" spans="22:22" x14ac:dyDescent="0.25">
      <c r="V4307" s="10"/>
    </row>
    <row r="4308" spans="22:22" x14ac:dyDescent="0.25">
      <c r="V4308" s="10"/>
    </row>
    <row r="4309" spans="22:22" x14ac:dyDescent="0.25">
      <c r="V4309" s="10"/>
    </row>
    <row r="4310" spans="22:22" x14ac:dyDescent="0.25">
      <c r="V4310" s="10"/>
    </row>
    <row r="4311" spans="22:22" x14ac:dyDescent="0.25">
      <c r="V4311" s="10"/>
    </row>
    <row r="4312" spans="22:22" x14ac:dyDescent="0.25">
      <c r="V4312" s="10"/>
    </row>
    <row r="4313" spans="22:22" x14ac:dyDescent="0.25">
      <c r="V4313" s="10"/>
    </row>
    <row r="4314" spans="22:22" x14ac:dyDescent="0.25">
      <c r="V4314" s="10"/>
    </row>
    <row r="4315" spans="22:22" x14ac:dyDescent="0.25">
      <c r="V4315" s="10"/>
    </row>
    <row r="4316" spans="22:22" x14ac:dyDescent="0.25">
      <c r="V4316" s="10"/>
    </row>
    <row r="4317" spans="22:22" x14ac:dyDescent="0.25">
      <c r="V4317" s="10"/>
    </row>
    <row r="4318" spans="22:22" x14ac:dyDescent="0.25">
      <c r="V4318" s="10"/>
    </row>
    <row r="4319" spans="22:22" x14ac:dyDescent="0.25">
      <c r="V4319" s="10"/>
    </row>
    <row r="4320" spans="22:22" x14ac:dyDescent="0.25">
      <c r="V4320" s="10"/>
    </row>
    <row r="4321" spans="22:22" x14ac:dyDescent="0.25">
      <c r="V4321" s="10"/>
    </row>
    <row r="4322" spans="22:22" x14ac:dyDescent="0.25">
      <c r="V4322" s="10"/>
    </row>
    <row r="4323" spans="22:22" x14ac:dyDescent="0.25">
      <c r="V4323" s="10"/>
    </row>
    <row r="4324" spans="22:22" x14ac:dyDescent="0.25">
      <c r="V4324" s="10"/>
    </row>
    <row r="4325" spans="22:22" x14ac:dyDescent="0.25">
      <c r="V4325" s="10"/>
    </row>
    <row r="4326" spans="22:22" x14ac:dyDescent="0.25">
      <c r="V4326" s="10"/>
    </row>
    <row r="4327" spans="22:22" x14ac:dyDescent="0.25">
      <c r="V4327" s="10"/>
    </row>
    <row r="4328" spans="22:22" x14ac:dyDescent="0.25">
      <c r="V4328" s="10"/>
    </row>
    <row r="4329" spans="22:22" x14ac:dyDescent="0.25">
      <c r="V4329" s="10"/>
    </row>
    <row r="4330" spans="22:22" x14ac:dyDescent="0.25">
      <c r="V4330" s="10"/>
    </row>
    <row r="4331" spans="22:22" x14ac:dyDescent="0.25">
      <c r="V4331" s="10"/>
    </row>
    <row r="4332" spans="22:22" x14ac:dyDescent="0.25">
      <c r="V4332" s="10"/>
    </row>
    <row r="4333" spans="22:22" x14ac:dyDescent="0.25">
      <c r="V4333" s="10"/>
    </row>
    <row r="4334" spans="22:22" x14ac:dyDescent="0.25">
      <c r="V4334" s="10"/>
    </row>
    <row r="4335" spans="22:22" x14ac:dyDescent="0.25">
      <c r="V4335" s="10"/>
    </row>
    <row r="4336" spans="22:22" x14ac:dyDescent="0.25">
      <c r="V4336" s="10"/>
    </row>
    <row r="4337" spans="22:22" x14ac:dyDescent="0.25">
      <c r="V4337" s="10"/>
    </row>
    <row r="4338" spans="22:22" x14ac:dyDescent="0.25">
      <c r="V4338" s="10"/>
    </row>
    <row r="4339" spans="22:22" x14ac:dyDescent="0.25">
      <c r="V4339" s="10"/>
    </row>
    <row r="4340" spans="22:22" x14ac:dyDescent="0.25">
      <c r="V4340" s="10"/>
    </row>
    <row r="4341" spans="22:22" x14ac:dyDescent="0.25">
      <c r="V4341" s="10"/>
    </row>
    <row r="4342" spans="22:22" x14ac:dyDescent="0.25">
      <c r="V4342" s="10"/>
    </row>
    <row r="4343" spans="22:22" x14ac:dyDescent="0.25">
      <c r="V4343" s="10"/>
    </row>
    <row r="4344" spans="22:22" x14ac:dyDescent="0.25">
      <c r="V4344" s="10"/>
    </row>
    <row r="4345" spans="22:22" x14ac:dyDescent="0.25">
      <c r="V4345" s="10"/>
    </row>
    <row r="4346" spans="22:22" x14ac:dyDescent="0.25">
      <c r="V4346" s="10"/>
    </row>
    <row r="4347" spans="22:22" x14ac:dyDescent="0.25">
      <c r="V4347" s="10"/>
    </row>
    <row r="4348" spans="22:22" x14ac:dyDescent="0.25">
      <c r="V4348" s="10"/>
    </row>
    <row r="4349" spans="22:22" x14ac:dyDescent="0.25">
      <c r="V4349" s="10"/>
    </row>
    <row r="4350" spans="22:22" x14ac:dyDescent="0.25">
      <c r="V4350" s="10"/>
    </row>
    <row r="4351" spans="22:22" x14ac:dyDescent="0.25">
      <c r="V4351" s="10"/>
    </row>
    <row r="4352" spans="22:22" x14ac:dyDescent="0.25">
      <c r="V4352" s="10"/>
    </row>
    <row r="4353" spans="22:22" x14ac:dyDescent="0.25">
      <c r="V4353" s="10"/>
    </row>
    <row r="4354" spans="22:22" x14ac:dyDescent="0.25">
      <c r="V4354" s="10"/>
    </row>
    <row r="4355" spans="22:22" x14ac:dyDescent="0.25">
      <c r="V4355" s="10"/>
    </row>
    <row r="4356" spans="22:22" x14ac:dyDescent="0.25">
      <c r="V4356" s="10"/>
    </row>
    <row r="4357" spans="22:22" x14ac:dyDescent="0.25">
      <c r="V4357" s="10"/>
    </row>
    <row r="4358" spans="22:22" x14ac:dyDescent="0.25">
      <c r="V4358" s="10"/>
    </row>
    <row r="4359" spans="22:22" x14ac:dyDescent="0.25">
      <c r="V4359" s="10"/>
    </row>
    <row r="4360" spans="22:22" x14ac:dyDescent="0.25">
      <c r="V4360" s="10"/>
    </row>
    <row r="4361" spans="22:22" x14ac:dyDescent="0.25">
      <c r="V4361" s="10"/>
    </row>
    <row r="4362" spans="22:22" x14ac:dyDescent="0.25">
      <c r="V4362" s="10"/>
    </row>
    <row r="4363" spans="22:22" x14ac:dyDescent="0.25">
      <c r="V4363" s="10"/>
    </row>
    <row r="4364" spans="22:22" x14ac:dyDescent="0.25">
      <c r="V4364" s="10"/>
    </row>
    <row r="4365" spans="22:22" x14ac:dyDescent="0.25">
      <c r="V4365" s="10"/>
    </row>
    <row r="4366" spans="22:22" x14ac:dyDescent="0.25">
      <c r="V4366" s="10"/>
    </row>
    <row r="4367" spans="22:22" x14ac:dyDescent="0.25">
      <c r="V4367" s="10"/>
    </row>
    <row r="4368" spans="22:22" x14ac:dyDescent="0.25">
      <c r="V4368" s="10"/>
    </row>
    <row r="4369" spans="22:22" x14ac:dyDescent="0.25">
      <c r="V4369" s="10"/>
    </row>
    <row r="4370" spans="22:22" x14ac:dyDescent="0.25">
      <c r="V4370" s="10"/>
    </row>
    <row r="4371" spans="22:22" x14ac:dyDescent="0.25">
      <c r="V4371" s="10"/>
    </row>
    <row r="4372" spans="22:22" x14ac:dyDescent="0.25">
      <c r="V4372" s="10"/>
    </row>
    <row r="4373" spans="22:22" x14ac:dyDescent="0.25">
      <c r="V4373" s="10"/>
    </row>
    <row r="4374" spans="22:22" x14ac:dyDescent="0.25">
      <c r="V4374" s="10"/>
    </row>
    <row r="4375" spans="22:22" x14ac:dyDescent="0.25">
      <c r="V4375" s="10"/>
    </row>
    <row r="4376" spans="22:22" x14ac:dyDescent="0.25">
      <c r="V4376" s="10"/>
    </row>
    <row r="4377" spans="22:22" x14ac:dyDescent="0.25">
      <c r="V4377" s="10"/>
    </row>
    <row r="4378" spans="22:22" x14ac:dyDescent="0.25">
      <c r="V4378" s="10"/>
    </row>
    <row r="4379" spans="22:22" x14ac:dyDescent="0.25">
      <c r="V4379" s="10"/>
    </row>
    <row r="4380" spans="22:22" x14ac:dyDescent="0.25">
      <c r="V4380" s="10"/>
    </row>
    <row r="4381" spans="22:22" x14ac:dyDescent="0.25">
      <c r="V4381" s="10"/>
    </row>
    <row r="4382" spans="22:22" x14ac:dyDescent="0.25">
      <c r="V4382" s="10"/>
    </row>
    <row r="4383" spans="22:22" x14ac:dyDescent="0.25">
      <c r="V4383" s="10"/>
    </row>
    <row r="4384" spans="22:22" x14ac:dyDescent="0.25">
      <c r="V4384" s="10"/>
    </row>
    <row r="4385" spans="22:22" x14ac:dyDescent="0.25">
      <c r="V4385" s="10"/>
    </row>
    <row r="4386" spans="22:22" x14ac:dyDescent="0.25">
      <c r="V4386" s="10"/>
    </row>
    <row r="4387" spans="22:22" x14ac:dyDescent="0.25">
      <c r="V4387" s="10"/>
    </row>
    <row r="4388" spans="22:22" x14ac:dyDescent="0.25">
      <c r="V4388" s="10"/>
    </row>
    <row r="4389" spans="22:22" x14ac:dyDescent="0.25">
      <c r="V4389" s="10"/>
    </row>
    <row r="4390" spans="22:22" x14ac:dyDescent="0.25">
      <c r="V4390" s="10"/>
    </row>
    <row r="4391" spans="22:22" x14ac:dyDescent="0.25">
      <c r="V4391" s="10"/>
    </row>
    <row r="4392" spans="22:22" x14ac:dyDescent="0.25">
      <c r="V4392" s="10"/>
    </row>
    <row r="4393" spans="22:22" x14ac:dyDescent="0.25">
      <c r="V4393" s="10"/>
    </row>
    <row r="4394" spans="22:22" x14ac:dyDescent="0.25">
      <c r="V4394" s="10"/>
    </row>
    <row r="4395" spans="22:22" x14ac:dyDescent="0.25">
      <c r="V4395" s="10"/>
    </row>
    <row r="4396" spans="22:22" x14ac:dyDescent="0.25">
      <c r="V4396" s="10"/>
    </row>
    <row r="4397" spans="22:22" x14ac:dyDescent="0.25">
      <c r="V4397" s="10"/>
    </row>
    <row r="4398" spans="22:22" x14ac:dyDescent="0.25">
      <c r="V4398" s="10"/>
    </row>
    <row r="4399" spans="22:22" x14ac:dyDescent="0.25">
      <c r="V4399" s="10"/>
    </row>
    <row r="4400" spans="22:22" x14ac:dyDescent="0.25">
      <c r="V4400" s="10"/>
    </row>
    <row r="4401" spans="22:22" x14ac:dyDescent="0.25">
      <c r="V4401" s="10"/>
    </row>
    <row r="4402" spans="22:22" x14ac:dyDescent="0.25">
      <c r="V4402" s="10"/>
    </row>
    <row r="4403" spans="22:22" x14ac:dyDescent="0.25">
      <c r="V4403" s="10"/>
    </row>
    <row r="4404" spans="22:22" x14ac:dyDescent="0.25">
      <c r="V4404" s="10"/>
    </row>
    <row r="4405" spans="22:22" x14ac:dyDescent="0.25">
      <c r="V4405" s="10"/>
    </row>
    <row r="4406" spans="22:22" x14ac:dyDescent="0.25">
      <c r="V4406" s="10"/>
    </row>
    <row r="4407" spans="22:22" x14ac:dyDescent="0.25">
      <c r="V4407" s="10"/>
    </row>
    <row r="4408" spans="22:22" x14ac:dyDescent="0.25">
      <c r="V4408" s="10"/>
    </row>
    <row r="4409" spans="22:22" x14ac:dyDescent="0.25">
      <c r="V4409" s="10"/>
    </row>
    <row r="4410" spans="22:22" x14ac:dyDescent="0.25">
      <c r="V4410" s="10"/>
    </row>
    <row r="4411" spans="22:22" x14ac:dyDescent="0.25">
      <c r="V4411" s="10"/>
    </row>
    <row r="4412" spans="22:22" x14ac:dyDescent="0.25">
      <c r="V4412" s="10"/>
    </row>
    <row r="4413" spans="22:22" x14ac:dyDescent="0.25">
      <c r="V4413" s="10"/>
    </row>
    <row r="4414" spans="22:22" x14ac:dyDescent="0.25">
      <c r="V4414" s="10"/>
    </row>
    <row r="4415" spans="22:22" x14ac:dyDescent="0.25">
      <c r="V4415" s="10"/>
    </row>
    <row r="4416" spans="22:22" x14ac:dyDescent="0.25">
      <c r="V4416" s="10"/>
    </row>
    <row r="4417" spans="22:22" x14ac:dyDescent="0.25">
      <c r="V4417" s="10"/>
    </row>
    <row r="4418" spans="22:22" x14ac:dyDescent="0.25">
      <c r="V4418" s="10"/>
    </row>
    <row r="4419" spans="22:22" x14ac:dyDescent="0.25">
      <c r="V4419" s="10"/>
    </row>
    <row r="4420" spans="22:22" x14ac:dyDescent="0.25">
      <c r="V4420" s="10"/>
    </row>
    <row r="4421" spans="22:22" x14ac:dyDescent="0.25">
      <c r="V4421" s="10"/>
    </row>
    <row r="4422" spans="22:22" x14ac:dyDescent="0.25">
      <c r="V4422" s="10"/>
    </row>
    <row r="4423" spans="22:22" x14ac:dyDescent="0.25">
      <c r="V4423" s="10"/>
    </row>
    <row r="4424" spans="22:22" x14ac:dyDescent="0.25">
      <c r="V4424" s="10"/>
    </row>
    <row r="4425" spans="22:22" x14ac:dyDescent="0.25">
      <c r="V4425" s="10"/>
    </row>
    <row r="4426" spans="22:22" x14ac:dyDescent="0.25">
      <c r="V4426" s="10"/>
    </row>
    <row r="4427" spans="22:22" x14ac:dyDescent="0.25">
      <c r="V4427" s="10"/>
    </row>
    <row r="4428" spans="22:22" x14ac:dyDescent="0.25">
      <c r="V4428" s="10"/>
    </row>
    <row r="4429" spans="22:22" x14ac:dyDescent="0.25">
      <c r="V4429" s="10"/>
    </row>
    <row r="4430" spans="22:22" x14ac:dyDescent="0.25">
      <c r="V4430" s="10"/>
    </row>
    <row r="4431" spans="22:22" x14ac:dyDescent="0.25">
      <c r="V4431" s="10"/>
    </row>
    <row r="4432" spans="22:22" x14ac:dyDescent="0.25">
      <c r="V4432" s="10"/>
    </row>
    <row r="4433" spans="22:22" x14ac:dyDescent="0.25">
      <c r="V4433" s="10"/>
    </row>
    <row r="4434" spans="22:22" x14ac:dyDescent="0.25">
      <c r="V4434" s="10"/>
    </row>
    <row r="4435" spans="22:22" x14ac:dyDescent="0.25">
      <c r="V4435" s="10"/>
    </row>
  </sheetData>
  <autoFilter ref="A8:AC376">
    <filterColumn colId="10" showButton="0"/>
  </autoFilter>
  <dataConsolidate link="1"/>
  <mergeCells count="1">
    <mergeCell ref="K8:L8"/>
  </mergeCells>
  <dataValidations xWindow="842" yWindow="802" count="3">
    <dataValidation type="date" allowBlank="1" showInputMessage="1" showErrorMessage="1" errorTitle="Formato" error="La fecha debe ser incluida en formato numérico: Día/Mes/ Año." sqref="M104:M116 N125:N142 N144:N154 N156:N162 N354:N355 N104:N123 N176:N177 N180:N181 N183:N187 M173:M191 N189:N192 N194:N196 N26:N29 N8:N23 N37:N47 N49:N54 N56:N66 M193:M207 N33:N35 M309:M65536 N199:N207 M171:N171 M8:M66 N31 N309:N317 N335:N337 N339:N342 N319:N327 N330:N333 L109 N165:N169 M118:M169 N357:N371 N373:N65536 K104:K116 K173:K191 K68:N102 K193:K207 K309:K376 K171 K9:K66 K118:K169 L104:L105 L26:L29 L31 L37:L47 L9:L22 L56:L66 L33:L35 L50:L54 N345:N350 N352">
      <formula1>#REF!</formula1>
      <formula2>#REF!</formula2>
    </dataValidation>
    <dataValidation type="date" errorStyle="warning" operator="greaterThan" showInputMessage="1" showErrorMessage="1" errorTitle="Formato de fecha" error="El formato de la fecha de ser DD/MM/AAAA" promptTitle="Formato de Fecha" prompt="Por favor ingrese la fecha en formato DD/MM/AAAA" sqref="M303:N308 M238:M289 M294:N300 K208:K236 N291:N292 N208:N232 M208:M236 N265:N289 K303:K308 K238:K289 K294:K300 N235:N236 N238:N262">
      <formula1>36526</formula1>
    </dataValidation>
    <dataValidation type="list" allowBlank="1" showInputMessage="1" showErrorMessage="1" sqref="I8:I65536">
      <formula1>#REF!</formula1>
    </dataValidation>
  </dataValidations>
  <pageMargins left="0.7" right="0.7" top="1.1666666666666667" bottom="1.1979166666666667" header="0.3" footer="0.3"/>
  <pageSetup scale="23" fitToHeight="0" orientation="landscape" r:id="rId1"/>
  <headerFooter>
    <oddHeader>&amp;R&amp;G</oddHeader>
    <oddFooter xml:space="preserve">&amp;C&amp;G </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Instructivo-contacto</vt:lpstr>
      <vt:lpstr>Preguntas Estratégicas</vt:lpstr>
      <vt:lpstr>Recolección Información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runceria</dc:creator>
  <cp:lastModifiedBy>Andrés</cp:lastModifiedBy>
  <cp:lastPrinted>2015-11-03T16:37:37Z</cp:lastPrinted>
  <dcterms:created xsi:type="dcterms:W3CDTF">2013-03-06T14:40:26Z</dcterms:created>
  <dcterms:modified xsi:type="dcterms:W3CDTF">2021-08-18T17:22:16Z</dcterms:modified>
</cp:coreProperties>
</file>